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DieseArbeitsmappe"/>
  <mc:AlternateContent xmlns:mc="http://schemas.openxmlformats.org/markup-compatibility/2006">
    <mc:Choice Requires="x15">
      <x15ac:absPath xmlns:x15ac="http://schemas.microsoft.com/office/spreadsheetml/2010/11/ac" url="\\fibl.ch\files\Sharepool2\Checkliste_fuer_die_Umstellungsberatung\Checkliste-2025\"/>
    </mc:Choice>
  </mc:AlternateContent>
  <xr:revisionPtr revIDLastSave="0" documentId="13_ncr:1_{ED4D502E-6549-41FA-A449-4315E08BB2A6}" xr6:coauthVersionLast="47" xr6:coauthVersionMax="47" xr10:uidLastSave="{00000000-0000-0000-0000-000000000000}"/>
  <bookViews>
    <workbookView xWindow="-110" yWindow="-110" windowWidth="19420" windowHeight="11500" tabRatio="800" firstSheet="22" activeTab="31" xr2:uid="{00000000-000D-0000-FFFF-FFFF00000000}"/>
  </bookViews>
  <sheets>
    <sheet name="Allg Daten" sheetId="2" r:id="rId1"/>
    <sheet name="Zusf" sheetId="32" r:id="rId2"/>
    <sheet name="Gesamtbetrieb" sheetId="41" r:id="rId3"/>
    <sheet name="AK Masch Bau" sheetId="38" r:id="rId4"/>
    <sheet name="Flächen und Biodiv" sheetId="53" r:id="rId5"/>
    <sheet name="Biodiversitätsmassn" sheetId="44" r:id="rId6"/>
    <sheet name="FF" sheetId="34" r:id="rId7"/>
    <sheet name="Tierh allg" sheetId="18" r:id="rId8"/>
    <sheet name="Tierbestand" sheetId="9" r:id="rId9"/>
    <sheet name="Rindvieh" sheetId="20" r:id="rId10"/>
    <sheet name="Schweine" sheetId="23" r:id="rId11"/>
    <sheet name="Pferde" sheetId="43" r:id="rId12"/>
    <sheet name="Schafe" sheetId="21" r:id="rId13"/>
    <sheet name="Ziegen" sheetId="22" r:id="rId14"/>
    <sheet name="Kaninchen" sheetId="24" r:id="rId15"/>
    <sheet name="Legeh" sheetId="27" r:id="rId16"/>
    <sheet name="Poulet" sheetId="26" r:id="rId17"/>
    <sheet name="Truten" sheetId="39" r:id="rId18"/>
    <sheet name="Wachteln" sheetId="49" r:id="rId19"/>
    <sheet name="Tauben" sheetId="48" r:id="rId20"/>
    <sheet name="Bienen" sheetId="40" r:id="rId21"/>
    <sheet name="Insekten" sheetId="45" r:id="rId22"/>
    <sheet name="Aquakultur" sheetId="54" r:id="rId23"/>
    <sheet name="Pflanzen allg" sheetId="3" r:id="rId24"/>
    <sheet name="Gemüse" sheetId="11" r:id="rId25"/>
    <sheet name="Obst" sheetId="13" r:id="rId26"/>
    <sheet name="Reben" sheetId="14" r:id="rId27"/>
    <sheet name="Pilze" sheetId="15" r:id="rId28"/>
    <sheet name="Zierpfl" sheetId="16" r:id="rId29"/>
    <sheet name="W'sammlung" sheetId="17" r:id="rId30"/>
    <sheet name="Verm Hofver" sheetId="29" r:id="rId31"/>
    <sheet name="Impressum" sheetId="56" r:id="rId32"/>
    <sheet name="Listen" sheetId="5" state="hidden" r:id="rId33"/>
  </sheets>
  <definedNames>
    <definedName name="AbwasserZimmer" localSheetId="4">#REF!</definedName>
    <definedName name="AbwasserZimmer">Listen!$A$33:$A$36</definedName>
    <definedName name="Anrede" localSheetId="4">#REF!</definedName>
    <definedName name="Anrede">Listen!$B$22:$B$28</definedName>
    <definedName name="Besitzverh" localSheetId="4">#REF!</definedName>
    <definedName name="Besitzverh">Listen!$A$10:$A$13</definedName>
    <definedName name="Bewirtschaftung" localSheetId="4">#REF!</definedName>
    <definedName name="Bewirtschaftung">Listen!$B$10:$B$13</definedName>
    <definedName name="Bodentyp" localSheetId="4">#REF!</definedName>
    <definedName name="Bodentyp">Listen!$C$10:$C$14</definedName>
    <definedName name="_xlnm.Print_Area" localSheetId="3">'AK Masch Bau'!$A$1:$A$14</definedName>
    <definedName name="_xlnm.Print_Area" localSheetId="0">'Allg Daten'!$A$1:$H$60</definedName>
    <definedName name="_xlnm.Print_Area" localSheetId="22">Aquakultur!$A$1:$E$31</definedName>
    <definedName name="_xlnm.Print_Area" localSheetId="20">Bienen!$A$1:$E$10</definedName>
    <definedName name="_xlnm.Print_Area" localSheetId="5">Biodiversitätsmassn!$A$1:$C$272</definedName>
    <definedName name="_xlnm.Print_Area" localSheetId="6">FF!$A$1:$I$49</definedName>
    <definedName name="_xlnm.Print_Area" localSheetId="4">'Flächen und Biodiv'!$A$1:$I$51</definedName>
    <definedName name="_xlnm.Print_Area" localSheetId="24">Gemüse!$A$1:$E$19</definedName>
    <definedName name="_xlnm.Print_Area" localSheetId="2">Gesamtbetrieb!$A$1:$E$45</definedName>
    <definedName name="_xlnm.Print_Area" localSheetId="31">Impressum!$A$1:$H$60</definedName>
    <definedName name="_xlnm.Print_Area" localSheetId="21">Insekten!$A$1:$E$43</definedName>
    <definedName name="_xlnm.Print_Area" localSheetId="14">Kaninchen!$A$1:$E$24</definedName>
    <definedName name="_xlnm.Print_Area" localSheetId="15">Legeh!$A$1:$E$46</definedName>
    <definedName name="_xlnm.Print_Area" localSheetId="25">Obst!$A$1:$E$13</definedName>
    <definedName name="_xlnm.Print_Area" localSheetId="11">Pferde!$A$1:$E$10</definedName>
    <definedName name="_xlnm.Print_Area" localSheetId="27">Pilze!$A$1:$E$12</definedName>
    <definedName name="_xlnm.Print_Area" localSheetId="16">Poulet!$A$1:$E$36</definedName>
    <definedName name="_xlnm.Print_Area" localSheetId="26">Reben!$A$1:$E$20</definedName>
    <definedName name="_xlnm.Print_Area" localSheetId="9">Rindvieh!$A$1:$E$19</definedName>
    <definedName name="_xlnm.Print_Area" localSheetId="12">Schafe!$A$1:$E$22</definedName>
    <definedName name="_xlnm.Print_Area" localSheetId="10">Schweine!$A$1:$E$27</definedName>
    <definedName name="_xlnm.Print_Area" localSheetId="19">Tauben!$A$1:$E$36</definedName>
    <definedName name="_xlnm.Print_Area" localSheetId="8">Tierbestand!$A$1:$F$51</definedName>
    <definedName name="_xlnm.Print_Area" localSheetId="7">'Tierh allg'!$A$1:$E$49</definedName>
    <definedName name="_xlnm.Print_Area" localSheetId="17">Truten!$A$1:$E$33</definedName>
    <definedName name="_xlnm.Print_Area" localSheetId="30">'Verm Hofver'!$A$1:$E$33</definedName>
    <definedName name="_xlnm.Print_Area" localSheetId="18">Wachteln!$A$1:$E$24</definedName>
    <definedName name="_xlnm.Print_Area" localSheetId="29">'W''sammlung'!$A$1:$E$10</definedName>
    <definedName name="_xlnm.Print_Area" localSheetId="13">Ziegen!$A$1:$E$18</definedName>
    <definedName name="_xlnm.Print_Area" localSheetId="28">Zierpfl!$A$1:$E$18</definedName>
    <definedName name="_xlnm.Print_Area" localSheetId="1">Zusf!$A$1:$A$20</definedName>
    <definedName name="Exposition" localSheetId="4">#REF!</definedName>
    <definedName name="Exposition">Listen!$D$10:$D$19</definedName>
    <definedName name="FutterPferde">Listen!$E$28:$E$29</definedName>
    <definedName name="FutterSchweine" localSheetId="4">#REF!</definedName>
    <definedName name="FutterSchweine">Listen!$E$22:$E$24</definedName>
    <definedName name="KonvFutter">Listen!$D$23:$D$24</definedName>
    <definedName name="Print_Area" localSheetId="3">'AK Masch Bau'!$A$1:$A$14</definedName>
    <definedName name="Print_Area" localSheetId="0">'Allg Daten'!$B$2:$H$59</definedName>
    <definedName name="Print_Area" localSheetId="22">Aquakultur!$A$1:$E$31</definedName>
    <definedName name="Print_Area" localSheetId="20">Bienen!$A$1:$E$10</definedName>
    <definedName name="Print_Area" localSheetId="5">Biodiversitätsmassn!$A$1:$C$272</definedName>
    <definedName name="Print_Area" localSheetId="6">FF!$A$1:$I$49</definedName>
    <definedName name="Print_Area" localSheetId="4">'Flächen und Biodiv'!$A$1:$I$41</definedName>
    <definedName name="Print_Area" localSheetId="24">Gemüse!$A$1:$E$19</definedName>
    <definedName name="Print_Area" localSheetId="2">Gesamtbetrieb!$A$1:$E$45</definedName>
    <definedName name="Print_Area" localSheetId="31">Impressum!$B$2:$H$59</definedName>
    <definedName name="Print_Area" localSheetId="21">Insekten!$A$1:$E$43</definedName>
    <definedName name="Print_Area" localSheetId="14">Kaninchen!$A$1:$E$24</definedName>
    <definedName name="Print_Area" localSheetId="15">Legeh!$A$1:$E$46</definedName>
    <definedName name="Print_Area" localSheetId="25">Obst!$A$1:$E$13</definedName>
    <definedName name="Print_Area" localSheetId="11">Pferde!$A$1:$E$10</definedName>
    <definedName name="Print_Area" localSheetId="23">'Pflanzen allg'!$A$1:$E$43</definedName>
    <definedName name="Print_Area" localSheetId="27">Pilze!$A$1:$E$12</definedName>
    <definedName name="Print_Area" localSheetId="16">Poulet!$A$1:$E$36</definedName>
    <definedName name="Print_Area" localSheetId="26">Reben!$A$1:$E$20</definedName>
    <definedName name="Print_Area" localSheetId="9">Rindvieh!$A$1:$E$19</definedName>
    <definedName name="Print_Area" localSheetId="12">Schafe!$A$1:$E$22</definedName>
    <definedName name="Print_Area" localSheetId="10">Schweine!$A$1:$E$27</definedName>
    <definedName name="Print_Area" localSheetId="19">Tauben!$A$1:$E$36</definedName>
    <definedName name="Print_Area" localSheetId="8">Tierbestand!$A$1:$F$51</definedName>
    <definedName name="Print_Area" localSheetId="7">'Tierh allg'!$A$1:$E$49</definedName>
    <definedName name="Print_Area" localSheetId="17">Truten!$A$1:$E$33</definedName>
    <definedName name="Print_Area" localSheetId="30">'Verm Hofver'!$A$1:$E$33</definedName>
    <definedName name="Print_Area" localSheetId="18">Wachteln!$A$1:$E$24</definedName>
    <definedName name="Print_Area" localSheetId="29">'W''sammlung'!$A$1:$E$10</definedName>
    <definedName name="Print_Area" localSheetId="13">Ziegen!$A$1:$E$18</definedName>
    <definedName name="Print_Area" localSheetId="28">Zierpfl!$A$1:$E$18</definedName>
    <definedName name="Print_Area" localSheetId="1">Zusf!$A$1:$A$20</definedName>
    <definedName name="Print_Titles" localSheetId="3">'AK Masch Bau'!$2:$5</definedName>
    <definedName name="Print_Titles" localSheetId="22">Aquakultur!$2:$5</definedName>
    <definedName name="Print_Titles" localSheetId="20">Bienen!$2:$5</definedName>
    <definedName name="Print_Titles" localSheetId="5">Biodiversitätsmassn!$2:$6</definedName>
    <definedName name="Print_Titles" localSheetId="24">Gemüse!$2:$5</definedName>
    <definedName name="Print_Titles" localSheetId="2">Gesamtbetrieb!$2:$5</definedName>
    <definedName name="Print_Titles" localSheetId="21">Insekten!$2:$5</definedName>
    <definedName name="Print_Titles" localSheetId="14">Kaninchen!$2:$5</definedName>
    <definedName name="Print_Titles" localSheetId="15">Legeh!$2:$5</definedName>
    <definedName name="Print_Titles" localSheetId="25">Obst!$2:$5</definedName>
    <definedName name="Print_Titles" localSheetId="11">Pferde!$2:$5</definedName>
    <definedName name="Print_Titles" localSheetId="23">'Pflanzen allg'!$2:$5</definedName>
    <definedName name="Print_Titles" localSheetId="27">Pilze!$2:$5</definedName>
    <definedName name="Print_Titles" localSheetId="16">Poulet!$2:$5</definedName>
    <definedName name="Print_Titles" localSheetId="26">Reben!$2:$5</definedName>
    <definedName name="Print_Titles" localSheetId="9">Rindvieh!$2:$5</definedName>
    <definedName name="Print_Titles" localSheetId="12">Schafe!$2:$5</definedName>
    <definedName name="Print_Titles" localSheetId="10">Schweine!$2:$5</definedName>
    <definedName name="Print_Titles" localSheetId="19">Tauben!$2:$5</definedName>
    <definedName name="Print_Titles" localSheetId="7">'Tierh allg'!$2:$5</definedName>
    <definedName name="Print_Titles" localSheetId="17">Truten!$2:$5</definedName>
    <definedName name="Print_Titles" localSheetId="30">'Verm Hofver'!$2:$5</definedName>
    <definedName name="Print_Titles" localSheetId="18">Wachteln!$2:$5</definedName>
    <definedName name="Print_Titles" localSheetId="29">'W''sammlung'!$2:$5</definedName>
    <definedName name="Print_Titles" localSheetId="13">Ziegen!$2:$5</definedName>
    <definedName name="Print_Titles" localSheetId="28">Zierpfl!$2:$5</definedName>
    <definedName name="Print_Titles" localSheetId="1">Zusf!$2:$5</definedName>
    <definedName name="Silozone" localSheetId="4">#REF!</definedName>
    <definedName name="Silozone">Listen!$G$10:$G$12</definedName>
    <definedName name="Stallsystem" localSheetId="4">#REF!</definedName>
    <definedName name="Stallsystem">Listen!$F$22:$F$29</definedName>
    <definedName name="StallsystemSchweine" localSheetId="4">#REF!</definedName>
    <definedName name="StallsystemSchweine">Listen!$H$22:$H$26</definedName>
    <definedName name="Stückplatz" localSheetId="4">#REF!</definedName>
    <definedName name="Stückplatz">Listen!$C$33:$C$34</definedName>
    <definedName name="x" localSheetId="4">#REF!</definedName>
    <definedName name="x">Listen!$C$23</definedName>
    <definedName name="Zone" localSheetId="4">#REF!</definedName>
    <definedName name="Zone">Listen!$E$10:$E$16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E26" i="9"/>
  <c r="I29" i="53" l="1"/>
  <c r="I18" i="53"/>
  <c r="G26" i="53"/>
  <c r="F26" i="53"/>
  <c r="E26" i="53"/>
  <c r="H26" i="53" s="1"/>
  <c r="C26" i="53"/>
  <c r="E50" i="9"/>
  <c r="E38" i="9"/>
  <c r="E37" i="9"/>
  <c r="E9" i="9"/>
  <c r="E8" i="9"/>
  <c r="C9" i="53"/>
  <c r="A4" i="44"/>
  <c r="A3" i="39"/>
  <c r="A5" i="34"/>
  <c r="A3" i="34"/>
  <c r="A4" i="53"/>
  <c r="A2" i="29"/>
  <c r="A2" i="17"/>
  <c r="A2" i="16"/>
  <c r="A2" i="15"/>
  <c r="A2" i="13"/>
  <c r="A2" i="11"/>
  <c r="A2" i="14"/>
  <c r="A2" i="3"/>
  <c r="A2" i="54"/>
  <c r="A2" i="45"/>
  <c r="A2" i="40"/>
  <c r="A2" i="48"/>
  <c r="A2" i="22"/>
  <c r="A2" i="39"/>
  <c r="A2" i="26"/>
  <c r="A2" i="49"/>
  <c r="A2" i="27"/>
  <c r="A2" i="24"/>
  <c r="A2" i="21"/>
  <c r="A2" i="43"/>
  <c r="A2" i="23"/>
  <c r="A2" i="20"/>
  <c r="A2" i="9"/>
  <c r="A2" i="18"/>
  <c r="A2" i="38"/>
  <c r="A2" i="41"/>
  <c r="A2" i="34"/>
  <c r="A2" i="44"/>
  <c r="A3" i="44"/>
  <c r="A3" i="32"/>
  <c r="A2" i="32"/>
  <c r="A5" i="53"/>
  <c r="A3" i="53"/>
  <c r="A2" i="53"/>
  <c r="H25" i="34"/>
  <c r="C25" i="34"/>
  <c r="H9" i="34"/>
  <c r="C9" i="34"/>
  <c r="A5" i="54"/>
  <c r="A3" i="54"/>
  <c r="A26" i="53" l="1"/>
  <c r="C8" i="34"/>
  <c r="B26" i="53" l="1"/>
  <c r="I26" i="53"/>
  <c r="D20" i="53"/>
  <c r="C29" i="44" l="1"/>
  <c r="C28" i="44"/>
  <c r="C27" i="44"/>
  <c r="C26" i="44"/>
  <c r="C31" i="44"/>
  <c r="C25" i="44"/>
  <c r="C32" i="44"/>
  <c r="C30" i="44"/>
  <c r="I27" i="53"/>
  <c r="A5" i="49"/>
  <c r="A4" i="49"/>
  <c r="A3" i="49"/>
  <c r="A5" i="48"/>
  <c r="A4" i="48"/>
  <c r="A3" i="48"/>
  <c r="E7" i="9"/>
  <c r="E10" i="9"/>
  <c r="E11" i="9"/>
  <c r="E12" i="9"/>
  <c r="E13" i="9"/>
  <c r="E14" i="9"/>
  <c r="E15" i="9"/>
  <c r="E28" i="9"/>
  <c r="E30" i="9"/>
  <c r="E31" i="9"/>
  <c r="E32" i="9"/>
  <c r="E29" i="9"/>
  <c r="E33" i="9"/>
  <c r="E34" i="9"/>
  <c r="A5" i="45"/>
  <c r="A4" i="45"/>
  <c r="A3" i="45"/>
  <c r="A5" i="44"/>
  <c r="A5" i="43"/>
  <c r="A4" i="43"/>
  <c r="A3" i="43"/>
  <c r="E36" i="9"/>
  <c r="E39" i="9"/>
  <c r="E40" i="9"/>
  <c r="E24" i="9"/>
  <c r="E23" i="9"/>
  <c r="E25" i="9"/>
  <c r="E43" i="9"/>
  <c r="E44" i="9"/>
  <c r="E45" i="9"/>
  <c r="E46" i="9"/>
  <c r="E47" i="9"/>
  <c r="E41" i="9"/>
  <c r="A4" i="9"/>
  <c r="A4" i="34"/>
  <c r="A5" i="29"/>
  <c r="A4" i="29"/>
  <c r="A3" i="29"/>
  <c r="A5" i="17"/>
  <c r="A4" i="17"/>
  <c r="A3" i="17"/>
  <c r="A5" i="16"/>
  <c r="A4" i="16"/>
  <c r="A3" i="16"/>
  <c r="A5" i="15"/>
  <c r="A4" i="15"/>
  <c r="A3" i="15"/>
  <c r="A5" i="14"/>
  <c r="A4" i="14"/>
  <c r="A3" i="14"/>
  <c r="A5" i="13"/>
  <c r="A4" i="13"/>
  <c r="A3" i="13"/>
  <c r="A5" i="11"/>
  <c r="A4" i="11"/>
  <c r="A3" i="11"/>
  <c r="A5" i="40"/>
  <c r="A4" i="40"/>
  <c r="A3" i="40"/>
  <c r="A5" i="39"/>
  <c r="A4" i="39"/>
  <c r="A5" i="26"/>
  <c r="A4" i="26"/>
  <c r="A3" i="26"/>
  <c r="A5" i="27"/>
  <c r="A4" i="27"/>
  <c r="A3" i="27"/>
  <c r="A5" i="24"/>
  <c r="A4" i="24"/>
  <c r="A3" i="24"/>
  <c r="A5" i="22"/>
  <c r="A4" i="22"/>
  <c r="A3" i="22"/>
  <c r="A5" i="21"/>
  <c r="A4" i="21"/>
  <c r="A3" i="21"/>
  <c r="A5" i="23"/>
  <c r="A4" i="23"/>
  <c r="A3" i="23"/>
  <c r="A5" i="20"/>
  <c r="A4" i="20"/>
  <c r="A3" i="20"/>
  <c r="A3" i="9"/>
  <c r="A5" i="9"/>
  <c r="A5" i="18"/>
  <c r="A4" i="18"/>
  <c r="A3" i="18"/>
  <c r="A5" i="41"/>
  <c r="A4" i="41"/>
  <c r="A3" i="41"/>
  <c r="A3" i="3"/>
  <c r="A5" i="38"/>
  <c r="A4" i="38"/>
  <c r="A3" i="38"/>
  <c r="A5" i="32"/>
  <c r="A4" i="32"/>
  <c r="A5" i="3"/>
  <c r="A4" i="3"/>
  <c r="H7" i="34"/>
  <c r="C24" i="34"/>
  <c r="C10" i="34"/>
  <c r="H10" i="34"/>
  <c r="C23" i="34"/>
  <c r="H23" i="34"/>
  <c r="C26" i="34"/>
  <c r="H26" i="34"/>
  <c r="F28" i="34"/>
  <c r="F29" i="34"/>
  <c r="F30" i="34"/>
  <c r="F31" i="34"/>
  <c r="F32" i="34"/>
  <c r="F33" i="34"/>
  <c r="F34" i="34"/>
  <c r="F35" i="34"/>
  <c r="F36" i="34"/>
  <c r="F37" i="34"/>
  <c r="A19" i="32"/>
  <c r="A20" i="32"/>
  <c r="E51" i="9" l="1"/>
  <c r="H24" i="34"/>
  <c r="H8" i="34"/>
  <c r="C8" i="44" l="1"/>
  <c r="C9" i="44"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<sst xmlns="http://schemas.openxmlformats.org/spreadsheetml/2006/main" count="1326" uniqueCount="973">
  <si>
    <t>Jährliche Salmonellenkontrolle durchgeführt (gilt für alle Betriebe, die Eier vermarkten).</t>
  </si>
  <si>
    <t>Name</t>
  </si>
  <si>
    <t>Fruchtfolge</t>
  </si>
  <si>
    <t>FF Variante 1</t>
  </si>
  <si>
    <t>FF Variante 2</t>
  </si>
  <si>
    <t>FF Variante 3</t>
  </si>
  <si>
    <t>FF Variante 4</t>
  </si>
  <si>
    <t>IP SUISSE</t>
  </si>
  <si>
    <t>Zweiraumlaufstall (betonierter Fressplatz)</t>
  </si>
  <si>
    <t>Platz</t>
  </si>
  <si>
    <t>Schorrgraben oder Kotplatte</t>
  </si>
  <si>
    <t>alter Stall im Berggebiet</t>
  </si>
  <si>
    <t>Einraumlaufstall (ganzflächig Tiefstreu)</t>
  </si>
  <si>
    <t>Mehrraumlaufstall</t>
  </si>
  <si>
    <t>Tretmistlaufstall</t>
  </si>
  <si>
    <t>Schwemmentmistung oder Boxenlaufstall (Vollgülle)</t>
  </si>
  <si>
    <t>StallsystemSchweine</t>
  </si>
  <si>
    <t>Stallsystem (Rindvieh)</t>
  </si>
  <si>
    <t>Teilspaltenboden (Vollgülle)</t>
  </si>
  <si>
    <t>Tiefstreustall (Offenfront)</t>
  </si>
  <si>
    <t>Mutter- bzw. Ammenkühe</t>
  </si>
  <si>
    <t>Tierbestand</t>
  </si>
  <si>
    <t>Landw. Nutzfläche</t>
  </si>
  <si>
    <t>Ackerfläche</t>
  </si>
  <si>
    <t>Kultur</t>
  </si>
  <si>
    <t>Jahr</t>
  </si>
  <si>
    <t>1.</t>
  </si>
  <si>
    <t>2.</t>
  </si>
  <si>
    <t>3.</t>
  </si>
  <si>
    <t>4.</t>
  </si>
  <si>
    <t>5.</t>
  </si>
  <si>
    <t>6.</t>
  </si>
  <si>
    <t>7.</t>
  </si>
  <si>
    <t>8.</t>
  </si>
  <si>
    <t>9.</t>
  </si>
  <si>
    <t>10.</t>
  </si>
  <si>
    <t xml:space="preserve">Ackerfläche </t>
  </si>
  <si>
    <t>Anzahl FF-Jahre</t>
  </si>
  <si>
    <t>Flächen</t>
  </si>
  <si>
    <t>Allgemeine Betriebsdaten</t>
  </si>
  <si>
    <t>Besitzverhältnisse</t>
  </si>
  <si>
    <t>Telefon</t>
  </si>
  <si>
    <t>Mobiltelefon</t>
  </si>
  <si>
    <t>Bewirtschaftungsart bisher</t>
  </si>
  <si>
    <t>Arrondierung (Anzahl Parzellen)</t>
  </si>
  <si>
    <t>Bodentyp</t>
  </si>
  <si>
    <t>Zone</t>
  </si>
  <si>
    <t>Exposition (mehrheitliche Richtung)</t>
  </si>
  <si>
    <t>Meter über Meer (von - bis)</t>
  </si>
  <si>
    <t>Silozone</t>
  </si>
  <si>
    <t>Herr</t>
  </si>
  <si>
    <t>Bemerkungen</t>
  </si>
  <si>
    <t>Eigentümer</t>
  </si>
  <si>
    <t>Pächter</t>
  </si>
  <si>
    <t>Bewirtschafter</t>
  </si>
  <si>
    <t>Bewirtschaftung bisher</t>
  </si>
  <si>
    <t>ÖLN</t>
  </si>
  <si>
    <t>konventionell</t>
  </si>
  <si>
    <t>leicht</t>
  </si>
  <si>
    <t>mittelschwer</t>
  </si>
  <si>
    <t>schwer</t>
  </si>
  <si>
    <t>Moorboden</t>
  </si>
  <si>
    <t>Exposition</t>
  </si>
  <si>
    <t>flach</t>
  </si>
  <si>
    <t>süd</t>
  </si>
  <si>
    <t>südwest</t>
  </si>
  <si>
    <t>west</t>
  </si>
  <si>
    <t>nordwest</t>
  </si>
  <si>
    <t>nord</t>
  </si>
  <si>
    <t>nordost</t>
  </si>
  <si>
    <t>ost</t>
  </si>
  <si>
    <t>südost</t>
  </si>
  <si>
    <t>41 Hügelzone</t>
  </si>
  <si>
    <t>51 Bergzone 1</t>
  </si>
  <si>
    <t>52 Bergzone 2</t>
  </si>
  <si>
    <t>ja</t>
  </si>
  <si>
    <t>Siloverbot</t>
  </si>
  <si>
    <t>Landwirtschaftliche Nutzfläche (Aren)</t>
  </si>
  <si>
    <t>Adresse</t>
  </si>
  <si>
    <t>PLZ, Ort</t>
  </si>
  <si>
    <t>Arbeitskräfte, Ausbildung</t>
  </si>
  <si>
    <t>Bauliche Änderungen</t>
  </si>
  <si>
    <t>Anteil</t>
  </si>
  <si>
    <t>Aren</t>
  </si>
  <si>
    <t>%</t>
  </si>
  <si>
    <t>GVE</t>
  </si>
  <si>
    <t>Milchkühe</t>
  </si>
  <si>
    <t>Anzahl</t>
  </si>
  <si>
    <t>Einheit</t>
  </si>
  <si>
    <t>Rindvieh</t>
  </si>
  <si>
    <t>Geflügel</t>
  </si>
  <si>
    <t>Schweine</t>
  </si>
  <si>
    <t>Einstreustall mit Kotgang</t>
  </si>
  <si>
    <t>Tiefstreustall mit befestigtem Fressplatz</t>
  </si>
  <si>
    <t>Rindviehmast 125 - 500 kg (1 - 2 Jahre)</t>
  </si>
  <si>
    <t>Kleine Wiederkäuer</t>
  </si>
  <si>
    <t>Zuchteber</t>
  </si>
  <si>
    <t>Mastpoulets</t>
  </si>
  <si>
    <t>Mindestanteil 
7 %</t>
  </si>
  <si>
    <t>Fläche 
total</t>
  </si>
  <si>
    <t>Landw. 
Nutzfläche</t>
  </si>
  <si>
    <t>Masttruten</t>
  </si>
  <si>
    <t>Düngung</t>
  </si>
  <si>
    <t>Frau</t>
  </si>
  <si>
    <t>Herren</t>
  </si>
  <si>
    <t>Herr und Frau</t>
  </si>
  <si>
    <t>Firma</t>
  </si>
  <si>
    <t>Betriebsgemeinschaft</t>
  </si>
  <si>
    <t>Milchziegen (inkl. Jungtiere bis 1-jährig)</t>
  </si>
  <si>
    <t>Milchschafe (inkl. Jungtiere bis 1-jährig)</t>
  </si>
  <si>
    <t>Kommentar</t>
  </si>
  <si>
    <t>Professionelle Haltung</t>
  </si>
  <si>
    <t>Selbstversorger-Haltung</t>
  </si>
  <si>
    <t>Datum Besuch</t>
  </si>
  <si>
    <t>Während mindestens 75 % des natürlichen Tages Weidezugang.</t>
  </si>
  <si>
    <t>Mindestmastdauer 63 Tage.</t>
  </si>
  <si>
    <t>Maximale Tageszunahme 27,5 Gramm.</t>
  </si>
  <si>
    <t>Genügend Tageslicht: mind. 15 Lux im Aktivitätsbereich.</t>
  </si>
  <si>
    <t>Wassertreiberei bei Chicorée ohne Düngerzusatz.</t>
  </si>
  <si>
    <t>Eigene Anzuchtsubstrate mit mind. 30 Vol. % Torfersatzstoffen, keine Aufdüngung mit chemisch-synthetischen Düngern und Spurenelementverbindungen, kein leichtlöslicher Stickstoff.</t>
  </si>
  <si>
    <t>Kein Zusatz von Styromull oder anderen synthetischen Stoffen auf Böden und in Substraten, kein Torfeinsatz zur Anreicherung der Böden mit organischer Substanz.</t>
  </si>
  <si>
    <t>Dämpfen nur in gedecktem Anbau und für Setzlinge erlaubt; nur flaches Dämpfen.</t>
  </si>
  <si>
    <t>= erfüllt (schon jetzt)</t>
  </si>
  <si>
    <r>
      <t>x</t>
    </r>
    <r>
      <rPr>
        <b/>
        <sz val="8"/>
        <rFont val="Arial"/>
        <family val="2"/>
      </rPr>
      <t/>
    </r>
  </si>
  <si>
    <t>Verwendung erlaubter Insektizide nur nach visueller Kontrolle oder Flugüberwachung.</t>
  </si>
  <si>
    <t>Zufuhr von Substrat oder Substratbestandteilen und Wegfuhr des verbrauchten Substrates in Journal erfasst.</t>
  </si>
  <si>
    <t>Bei Vermarktung von konventionellen Erzeugnissen sind diese klar als konventionell deklariert.</t>
  </si>
  <si>
    <t>Für die Umstellung günstig</t>
  </si>
  <si>
    <t>Für die Umstellung erschwerend</t>
  </si>
  <si>
    <t>Beurteilung</t>
  </si>
  <si>
    <t>Arbeitskräfte, Ausbildung, Maschinen, Bauliche Änderungen</t>
  </si>
  <si>
    <t>Notwendige Anpassungen</t>
  </si>
  <si>
    <t>Zusatzstoffe nur gemäss „Weisungen zu den Richtlinien Teil Lizenznehmer und Hofverarbeiter" verwendet.</t>
  </si>
  <si>
    <t xml:space="preserve">Datum Besuch: </t>
  </si>
  <si>
    <t>RAUS-Anforderungen erfüllt (bei Kaninchen BTS).</t>
  </si>
  <si>
    <t xml:space="preserve">Zusammenfassung                                                                                      </t>
  </si>
  <si>
    <t xml:space="preserve"> © FiBL</t>
  </si>
  <si>
    <t>-----</t>
  </si>
  <si>
    <t>Güllelagerung Mte.</t>
  </si>
  <si>
    <t>Winterfütterung (Anzahl Tage)</t>
  </si>
  <si>
    <t>Variante</t>
  </si>
  <si>
    <t>Anrede</t>
  </si>
  <si>
    <t xml:space="preserve">Der/die Berater/in:   </t>
  </si>
  <si>
    <t>Kein Anbau von bodenunabhängigen Kulturen für den Schnitt von Bundware (z.B. Heil- und Küchenkräuter in Töpfen).</t>
  </si>
  <si>
    <t>© FiBL</t>
  </si>
  <si>
    <t>GVE-Faktor</t>
  </si>
  <si>
    <t>FutterSchweine</t>
  </si>
  <si>
    <t>Hofverarbeitung</t>
  </si>
  <si>
    <t>Vermarktungsmöglichkeiten für Bioprodukte abgeklärt resp. vorhanden</t>
  </si>
  <si>
    <t>Zusammenfassung</t>
  </si>
  <si>
    <t>Datum Bericht</t>
  </si>
  <si>
    <t>Inhaltverzeichnis</t>
  </si>
  <si>
    <t>x</t>
  </si>
  <si>
    <t>KonvFutter</t>
  </si>
  <si>
    <t>Trockenmauern</t>
  </si>
  <si>
    <t>Verwendung toleranter oder resistenter Sorten.</t>
  </si>
  <si>
    <t>Die Grasstreifen entlang von Wegen sind über 50 cm breit.</t>
  </si>
  <si>
    <t>Gesamtbetrieblichkeit</t>
  </si>
  <si>
    <t>FutterPferde</t>
  </si>
  <si>
    <t>31 Talzone</t>
  </si>
  <si>
    <t>54 Bergzone 4</t>
  </si>
  <si>
    <t>53 Bergzone 3</t>
  </si>
  <si>
    <t>Mindestens 3 m unbehandelte Wiesenstreifen entlang von Hecken, Wald und Ufergehölzen.</t>
  </si>
  <si>
    <t>Immissionen</t>
  </si>
  <si>
    <t xml:space="preserve">Datum Bericht:         </t>
  </si>
  <si>
    <t xml:space="preserve">Betrieb:                      </t>
  </si>
  <si>
    <t xml:space="preserve">Variante:                    </t>
  </si>
  <si>
    <t xml:space="preserve">Berechnungsjahr:     </t>
  </si>
  <si>
    <t>= noch nicht erfüllt, muss ab Umstellungsbeginn erfüllt sein</t>
  </si>
  <si>
    <t xml:space="preserve">Umstellungsbeginn ist am 1. Januar </t>
  </si>
  <si>
    <t xml:space="preserve">Umstellungsbeginn: </t>
  </si>
  <si>
    <t xml:space="preserve">;   Umstellungsbeginn: </t>
  </si>
  <si>
    <t xml:space="preserve">;  Umst-beginn: </t>
  </si>
  <si>
    <t xml:space="preserve">                Datum Bericht: </t>
  </si>
  <si>
    <t xml:space="preserve">                                 Unterschrift:</t>
  </si>
  <si>
    <t>Warenflüsse belegt (Wachs, Futter, Honig).</t>
  </si>
  <si>
    <t>Keine GVO-Bienenrassen im Bestand.</t>
  </si>
  <si>
    <t>Keine instrumentale Besamung; kein Beschneiden oder Verstümmeln der Flügel.</t>
  </si>
  <si>
    <t>Keine Wabenentnahme mit chemisch-synthetische Repellentien; keine Vernichtung von Bienen.</t>
  </si>
  <si>
    <t>Genügend Honig- und Pollenvorräte in Brutwaben zur Überwinterung vorhanden.</t>
  </si>
  <si>
    <t>Die Bienenstöcke bestehen hauptsächlich aus natürlichen Materialien.</t>
  </si>
  <si>
    <t>Hygiene und Trennung der Betriebsmittel und Produkte sind bei Gewinnung, Verarbeitung und Lagerung gewährleistet.</t>
  </si>
  <si>
    <t>Kein elektrischer Kuhtrainer.</t>
  </si>
  <si>
    <t>Futterzukauf Wiederkäuer</t>
  </si>
  <si>
    <t>Keine hormonelle Brunstsynchronisation.</t>
  </si>
  <si>
    <t>Tiere können Sprünge und Kapriolen ungehindert ausführen.</t>
  </si>
  <si>
    <t>Tiere weisen keine züchtungsbedingten Anomalien auf.</t>
  </si>
  <si>
    <t>Aussenanlagen weisen vor Zugluft, Unwetter und direkter Sonneneinstrahlung geschützte Bereiche auf.</t>
  </si>
  <si>
    <t>Bruteier von Knospe-Elterntieren.</t>
  </si>
  <si>
    <t>Weide mit schützenden Strukturen versehen.</t>
  </si>
  <si>
    <t>Als ergänzende Lichtquelle nur Glühlampe oder Hochfrequenzlampe.</t>
  </si>
  <si>
    <t>Künstliche Hellphase nicht länger als 16 Stunden pro Tag.</t>
  </si>
  <si>
    <t>Fruchtfolge und Bodenschutz</t>
  </si>
  <si>
    <t>01.01.</t>
  </si>
  <si>
    <t>Pflichtausbildung</t>
  </si>
  <si>
    <t>Saat- und Pflanzgut</t>
  </si>
  <si>
    <t>Pflanzenschutz</t>
  </si>
  <si>
    <t>Stück</t>
  </si>
  <si>
    <t>GVE-Bestand total</t>
  </si>
  <si>
    <t>Mindestens 6 m Wiesenstreifen oder Ufergehölz entlang von Oberflächengewässern.</t>
  </si>
  <si>
    <t>Säugezeit mindestens 42 Tage.</t>
  </si>
  <si>
    <t>Zugekaufte Pferde, die nicht der Nahrungsmittelproduktion dienen, müssen nicht von einem Biobetrieb stammen.</t>
  </si>
  <si>
    <t>Pensionspferde</t>
  </si>
  <si>
    <t>Ganze Stallbodenfläche ist eingestreut.</t>
  </si>
  <si>
    <t>erfüllt</t>
  </si>
  <si>
    <t>Nr.</t>
  </si>
  <si>
    <t>Fördermassnahme</t>
  </si>
  <si>
    <t>Hecke: Fläche 10 a, aufgewertet mit Kleinstruktur</t>
  </si>
  <si>
    <t>≥ 50 m aufgewerteter Waldrand</t>
  </si>
  <si>
    <t>≥ 100 m aufgewerteter Waldrand</t>
  </si>
  <si>
    <t>Krautsaum an Bachlauf mit spätem Schnitt (ab 1. August)</t>
  </si>
  <si>
    <t>B</t>
  </si>
  <si>
    <t>Strukturvielfalt und spezifische Artenschutzmassnahmen</t>
  </si>
  <si>
    <t>A</t>
  </si>
  <si>
    <t>Regelmässiger Unterhalt von Trockenmauern</t>
  </si>
  <si>
    <t>≥ 50 m Gesamtlänge der Trockenmauern</t>
  </si>
  <si>
    <t>≥ 100 m Gesamtlänge der Trockenmauern</t>
  </si>
  <si>
    <t>Tümpel, Wassergraben, Teich</t>
  </si>
  <si>
    <t>&gt; 2 a Gesamtfläche (inkl. Randfläche)</t>
  </si>
  <si>
    <t>Fachgerechte Nistmöglichkeiten/Nistkästen für Vögel, Fledermäuse, Wildbienen in Betriebsfläche oder an Gebäuden</t>
  </si>
  <si>
    <t>≥ 20 Stück</t>
  </si>
  <si>
    <t>Förderung von Bestäubern: Bienenvölker</t>
  </si>
  <si>
    <t>≥ 3 Bienenvölker</t>
  </si>
  <si>
    <t>Individuelle Fördermassnahme</t>
  </si>
  <si>
    <t>Spezielle Aktivitäten, mit hoher Wirkung auf die Biodiversität, welche in der Weisung nicht aufgelistet sind.</t>
  </si>
  <si>
    <t>Agrobiodiversität</t>
  </si>
  <si>
    <t>C</t>
  </si>
  <si>
    <t>Anbau gefährdeter oder alter Ackerkulturen</t>
  </si>
  <si>
    <t>Anbau gefährdeter oder alter Gemüsesorten</t>
  </si>
  <si>
    <t>Mindestfläche: 10 a</t>
  </si>
  <si>
    <t>Anbau gefährdeter oder alter Rebensorten</t>
  </si>
  <si>
    <t>Anbau von einer Sorte auf einer Mindestfläche von 5 a</t>
  </si>
  <si>
    <t>Anbau in der Schweiz gefährdeter Obst-, Beeren-, Reben- oder Gemüsesorten auf LN</t>
  </si>
  <si>
    <t>Sortenvielfalt im Obstbau (auf LN)</t>
  </si>
  <si>
    <t>Sortenvielfalt im Beeren- und Kräuteranbau (auf LN)</t>
  </si>
  <si>
    <t>Sortenvielfalt im Weinbau (auf LN)</t>
  </si>
  <si>
    <t>Haltung gefährdeter Nutztierrassen: Rinder</t>
  </si>
  <si>
    <t>5 GVE oder Teilnahme an einem Erhaltungszuchtprogramm von ProSpecieRara</t>
  </si>
  <si>
    <t>Haltung gefährdeter Nutztierrassen: Schafe, Ziegen, Wollschwein, Geflügel</t>
  </si>
  <si>
    <t>3 GVE oder Teilnahme an einem Erhaltungszuchtprogramm von ProSpecieRara</t>
  </si>
  <si>
    <t>D</t>
  </si>
  <si>
    <t>Biodiversität in Produktionsflächen</t>
  </si>
  <si>
    <t>Nutzungsvielfalt: Grosse Vielfalt an Nutzungstypen</t>
  </si>
  <si>
    <t>3 Nutzungstypen</t>
  </si>
  <si>
    <t>4 Nutzungstypen</t>
  </si>
  <si>
    <t>5 Nutzungstypen</t>
  </si>
  <si>
    <t>6 Nutzungstypen</t>
  </si>
  <si>
    <t>Massnahmen im Grünland</t>
  </si>
  <si>
    <t>Verzicht auf Grassilage</t>
  </si>
  <si>
    <t>Verzicht auf Grassilage und nur Bodenheu (ohne Belüftung)</t>
  </si>
  <si>
    <t>Wildheuflächen im Sömmerungsgebiet</t>
  </si>
  <si>
    <t>Mindestfläche: 20 a</t>
  </si>
  <si>
    <t>Mindestfläche: 40 a</t>
  </si>
  <si>
    <t>Massnahmen im Ackerbau</t>
  </si>
  <si>
    <t>Nutzungsvielfalt im Berggebiet: Ackerbau ab Bergzone 2</t>
  </si>
  <si>
    <t>Bunt- und Rotationsbrache und/oder Saum auf Ackerfläche</t>
  </si>
  <si>
    <t>Hoher Anteil Kunstwiese in der Fruchtfolge</t>
  </si>
  <si>
    <t>Verzicht auf mechanische Unkrautregulation im Getreideanbau</t>
  </si>
  <si>
    <t>Mindestfläche Getreide 1ha, davon mindestens 25 % oder max. 3 ha ohne mechanische Unkrautregulierung</t>
  </si>
  <si>
    <t>Untersaat in einjährigen Kulturen</t>
  </si>
  <si>
    <t>Mischkulturen im Getreidebau</t>
  </si>
  <si>
    <t>Winterbegrünung im Winterhalbjahr mit Zwischenfrucht oder Gründüngung</t>
  </si>
  <si>
    <t>Bodenschonender Ackerbau: Pflugverzicht</t>
  </si>
  <si>
    <t>Biodiversität in Spezialkulturen</t>
  </si>
  <si>
    <t>E</t>
  </si>
  <si>
    <t>Obstbau</t>
  </si>
  <si>
    <t>≥ 10 Sträucher pro ha, zählt ab mindestens 10 Sträuchern</t>
  </si>
  <si>
    <t>Rebbau</t>
  </si>
  <si>
    <t>Förderung der Bodenlebewesen: Einsatz von Mistkompost</t>
  </si>
  <si>
    <t>Hecken und Sträucher im Rebbau</t>
  </si>
  <si>
    <t>Förderung von seltenen Zwiebelpflanzen im Rebbau</t>
  </si>
  <si>
    <t>Kupferverzicht im Rebbau</t>
  </si>
  <si>
    <t>Schonende Insektenregulierung</t>
  </si>
  <si>
    <t>Liegenlassen von Rebenschnittgut in Parzelle (nicht häckseln)</t>
  </si>
  <si>
    <t>Trockenmauern im Rebbau</t>
  </si>
  <si>
    <t>Gemüsebau</t>
  </si>
  <si>
    <t>in mindestens einer Kultur, Mindestfläche 25 a</t>
  </si>
  <si>
    <t>in mindestens einer Kultur, Mindestfläche 50 a</t>
  </si>
  <si>
    <t>Mischkultur im Gemüsebau</t>
  </si>
  <si>
    <t>Vielfalt an botanischen Familien im Gemüseanbau</t>
  </si>
  <si>
    <t>Anbau von mindestens 5 verschiedenen botanischen Familien; je mindestens 8 % der Gemüsefläche</t>
  </si>
  <si>
    <t>Anbau von mindestens 7 verschiedenen botanischen Familien; je mindestens 4 % der Gemüsefläche</t>
  </si>
  <si>
    <t>Schonende Insektenregulierung im Gemüsebau</t>
  </si>
  <si>
    <t>Auf mind. 10 % der Gemüsebaufläche</t>
  </si>
  <si>
    <t>Auf mind. 20 % der Gemüsebaufläche</t>
  </si>
  <si>
    <t>7,5–10 % der LN (Landwirtschaftliche Nutzfläche)</t>
  </si>
  <si>
    <t>&gt; 10–12,5 % der LN</t>
  </si>
  <si>
    <t>&gt; 12,5–15 % der LN</t>
  </si>
  <si>
    <t>&gt; 15–17,5 % der LN</t>
  </si>
  <si>
    <t>&gt; 17,5–20 % der LN</t>
  </si>
  <si>
    <t>&gt; 20–22,5 % der LN</t>
  </si>
  <si>
    <t>&gt; 22,5–25 % der LN</t>
  </si>
  <si>
    <t>≥ 25 % der LN</t>
  </si>
  <si>
    <t>1–2 % der LN (Landwirtschaftliche Nutzfläche)</t>
  </si>
  <si>
    <t>&gt; 2–3 % der LN</t>
  </si>
  <si>
    <t>&gt; 3–4 % der LN</t>
  </si>
  <si>
    <t>&gt; 4–5 % der LN</t>
  </si>
  <si>
    <t>&gt; 5–6 % der LN</t>
  </si>
  <si>
    <t>&gt; 6–7 % der LN</t>
  </si>
  <si>
    <t>&gt; 7–8 % der LN</t>
  </si>
  <si>
    <t>&gt; 8 % der LN</t>
  </si>
  <si>
    <t>Mindestens 2,5 % der LN (Landwirtschaftliche Nutzfläche)</t>
  </si>
  <si>
    <t>Mindestens 5 % der LN</t>
  </si>
  <si>
    <t>Mindestens 7,5 % der LN</t>
  </si>
  <si>
    <t>60 % der Grünlandfläche auf fixer Fläche während ganzem Jahr</t>
  </si>
  <si>
    <t>100 % der Grünlandfläche</t>
  </si>
  <si>
    <t>100 % der Grünlandfläche bis 31. August</t>
  </si>
  <si>
    <t>Anrechenbar sind Tümpel, Wassergraben und Teiche, deren Gesamtfläche inkl. Randflächen mindestens 2 a beträgt. Die Randflächen entsprechen einem mindestens 3 m breiten Streifen.</t>
  </si>
  <si>
    <t>Auf der Betriebsfläche oder an Gebäuden sind mindestens 20 Nistmöglichkeiten oder Nistkästen für Vögel, Fledermäuse oder Wildbienen vorhanden. Für fachgerechtes Anbringen der Nistkästen wird eine Absprache mit dem örtlichen Vogelschutzverein empfohlen.</t>
  </si>
  <si>
    <t>Angebaut werden müssen mindestens 10 a an alten Gemüsesorten (verschiedene Sorten anrechenbar) gemäss speziell erstellter Sortenlisten von Bio Suisse/ProSpecieRara.</t>
  </si>
  <si>
    <t>Pro alte Sorte, mit Bedeutung für die genetische Diversität, werden mindestens 5 a angebaut. Es gilt die speziell erstellte Sortenliste von Bio Suisse und ProSpecieRara.</t>
  </si>
  <si>
    <t>Betriebe mit mindestens 20 verschiedenen Sorten im Obstbau (Kern- und/oder Steinobst anrechenbar) erfüllen eine Massnahme, bei mind. 40 Sorten zwei Massnahmen. Gefährdete Obstsorten, welche unter 17 aufgeführt werden, können hier nochmals angerechnet werden.</t>
  </si>
  <si>
    <t>Auf 60 % resp. 100 % der Grünlandfläche wird auf den Einsatz von Mähaufbereitern verzichtet. 25.1 bezieht sich auf die das ganze Jahr hindurch gleichbleibende Fläche.</t>
  </si>
  <si>
    <t>Betriebe, die bis am 31.8. zu 100 % auf Grassilage zur Futterkonservierung verzichten, erfüllen diese Massnahme. Zugekaufte Grassilage für die Fütterung wird toleriert.</t>
  </si>
  <si>
    <t>Betriebe, die bis am 31.8. zu 100 % auf Grassilage und auf die Heubelüftung zur Futterkonservierung verzichten, erfüllen diese Massnahme. Zugekaufte Grassilage für die Fütterung wird toleriert.</t>
  </si>
  <si>
    <t>Gemeint sind Wildheuflächen im Sömmerungsgebiet, welche mit Sense oder Balkenmäher bewirtschaftet werden. Nicht anrechenbar sind Heuwiesen und maschinell bewirtschaftete Heuflächen im Sömmerungsgebiet. Die geforderten 20 a resp. 40 a können sich aus mehreren Teilflächen zusammensetzen.</t>
  </si>
  <si>
    <t>Betriebe, welche ab Bergzone 2 mindestens 25 a Getreide, Kartoffeln oder Gemüse anbauen, können diese Massnahme erfüllen.</t>
  </si>
  <si>
    <t>Bei betriebsspezifischer Eignung kann auf mindestens 25 % der Getreidefläche aber max. 3 ha auf mechanische Unkrautregulierung mit Hackgerät oder Striegel verzichtet werden. Anrechenbar ist diese Massnahme ab einer Mindestfläche von 1 ha Getreidebau. Mechanische Einzelstockbekämpfung ist erlaubt. Beispiel: Ein Betrieb mit 5 ha Getreide darf auf einer Fläche von total 1,25 ha keine mechanische Unkraut regulierung durchführen. Ein Betrieb mit mehr als 12 ha Getreidefläche verzichtet auf max. 3 ha auf mechanische Unkrautregulierung.</t>
  </si>
  <si>
    <t>Auf jährlich mindestens 10 % der oAF werden Mischkulturen im Getreide angebaut. Die Mindestfläche beträgt 25 a. Betriebe mit &gt; 30 ha oAF müssen maximal 3 ha Mischkulturen anbauen. Geeignete Kombinationen im Getreidebau sind Getreide kombiniert mit beispielsweise Eiweisserbsen oder Ackerbohnen. Es zählen nur Mischungen zwischen verschiedenen Arten.</t>
  </si>
  <si>
    <t>Gründüngung oder Zwischenfrucht im Winterhalbjahr auf ≥ 75 % der Fläche der Kulturen, die im Frühjahr gesät werden. Spätester Saatzeitpunkt: 15.9.; frühester Umbruch/Mulchen: 14.2.</t>
  </si>
  <si>
    <t>Pflugeinsatz in jeder Parzelle nur nach Wiesenumbruch und 1 x innerhalb einer ≥ 5 jährigen FF erlaubt. Bei kürzerer FF nur nach Wiesenumbruch (entspricht ca. 60 % pfluglos)</t>
  </si>
  <si>
    <t>Anrechenbar sind Hecken, Kleinbäume (z. B. Weinbergpfirsich) und Sträucher, wie Haselstrauch, Heckenrose, Brombeer- und Himbeersträucher u. a. am Rand der Reihen oder in der Rebenparzelle. Insgesamt müssen pro ha Rebbau mindestens 5 Sträucher resp. Bäume vorhanden sein. Gleiches gilt bei einer Rebbaufläche von &lt; 1 ha.</t>
  </si>
  <si>
    <t>In 200 m resp. 400 m Reihenlänge werden seltene Zwiebelpflanzen wie Wilde Tulpe, Acker-Gelbstern, Weinbergstraubenhyazinthe, Doldiger Milchstern u. a. Arten im Rebbau gefördert. Dies wird erreicht durch eine gezielte Bodenbearbeitung und Pflanzung der Zielarten in einzelnen Reihen der Reben in Parzellen mit genereller Dauerbegrünung. Zur Umsetzung dieser anspruchsvollen, aber sehr wertvollen Massnahme muss eine Naturschutzfachperson beigezogen werden.</t>
  </si>
  <si>
    <t>Anzahl erfüllte Fördermassnahmen</t>
  </si>
  <si>
    <t>Anstatt das Schnittgut zu häckseln, wird es neben den Rebstöcken liegen gelassen.</t>
  </si>
  <si>
    <t>Auf jährlich mindestens 10 % der Gemüseanbaufläche werden Mischkulturen (auch reihenweise) angebaut.</t>
  </si>
  <si>
    <t>Völker</t>
  </si>
  <si>
    <t xml:space="preserve">Kommentar: </t>
  </si>
  <si>
    <t>Dort wird zudem aufgezeigt, welche Wirkung die einzelnen Massahmen auf die Biodiversität haben.</t>
  </si>
  <si>
    <t>Der Einsatz von Spurenelementen ist begründet. Es wurde ein ungedüngtes Kontrollfenster für die Überprüfung der Wirkung ausgeschieden und die Düngung ist dokumentiert.</t>
  </si>
  <si>
    <t>Betriebe mit einem hohen Anteil an Biodiversitätsförderfächen (gemäss DZV) können in diesem Massnahmenbereich eine bis max. acht Massnahmen erfüllen. Bäume und Strukturelemente gemäss DZV sind anrechenbar, 1 Hochstammbaum = 1 Are. Die Massnahmen 1.1 bis 1.8 sind kumulierbar. 
Beispiel: 19 % Biodiversitätsförderflächen = 5 Massnahmen.</t>
  </si>
  <si>
    <t>Anteil und Qualität der Biodiversitätsförderflächen (BFF)</t>
  </si>
  <si>
    <t>Hoher Anteil an Biodiversitätsförderflächen</t>
  </si>
  <si>
    <t>Biodiversitätsförderfläche der Qualitätsstufe 2 und/oder Brachen, Säume, Hecken oder Streueflächen sowie kantonal anerkannte Naturschutzflächen</t>
  </si>
  <si>
    <t>Der Betrieb erfüllt diese Massnahmen, wenn mindestens 2,5 % , 5 % resp. 7,5 % der LN als BFF in einem
vom Kanton anerkannten Vernetzungsprojekt integriert sind.</t>
  </si>
  <si>
    <t>Aufwertung von Wiesen und Weiden (BFF) mit Kleinstrukturen</t>
  </si>
  <si>
    <t>Mindestens 3 der folgenden Kleinstrukturen pro ha BFF auf 50 % der BFF: Wassergraben, Bächlein, Tümpel, Steinhaufen, Trockenmauern, Ruderalflächen oder offene Bodenflächen, Asthaufen oder Holzbeigen, Hecken oder Gebüsch. Mindestgrösse der Kleinstrukturen gemäss Ausführungsbestimmungen.</t>
  </si>
  <si>
    <t xml:space="preserve">Mindestens 3  Kleinstrukturen pro ha BFF auf der gesamten Biodiversitätsförderfläche </t>
  </si>
  <si>
    <t>Anlegen/pflegen einer Hecke mit Qualitätsstufe 2</t>
  </si>
  <si>
    <t>Hecke der Qualitätsstufe 2: Fläche: ≥ 5 a inkl. Krautsaum</t>
  </si>
  <si>
    <t>Hecke der Qualitätsstufe 2: Fläche: ≥ 10 a inkl. Krautsaum</t>
  </si>
  <si>
    <t>Verzicht auf Einsatz von rotierenden Mähgeräten bei der Mahd der Biodiversitätsförderflächen</t>
  </si>
  <si>
    <t>Massnahme gilt als erfüllt, wenn auf 100 % der BFF auf den Einsatz rotierender Mähgeräte verzichtet wird. Ausnahme: Motorsensen für den Einsatz in steilem Gelände.</t>
  </si>
  <si>
    <t>Verzicht auf Einsatz von Mähaufbereitern</t>
  </si>
  <si>
    <t>Mindestfläche: 25 a (Kleinbetriebe &lt; 10 ha = mindestens 10 a)</t>
  </si>
  <si>
    <t>E-Mail</t>
  </si>
  <si>
    <t>Anbau einer weiteren Sorte, Mindestfläche pro Sorte: 5 a</t>
  </si>
  <si>
    <t>Fahrgassen im Intensivobstbau – alternierendes Mähen/Mulchen</t>
  </si>
  <si>
    <t>Wildpflanzenstreifen in den Fahrgassen von Intensivobstanlagen</t>
  </si>
  <si>
    <t>Förderung von Wildkräutern im Baumstreifen der Intensivobstanlagen</t>
  </si>
  <si>
    <t>Einzelsträucher und Gebüschgruppen im Intensivobstbau</t>
  </si>
  <si>
    <t>Anbau resistenter Obst-Sorten im Intensivobstbau</t>
  </si>
  <si>
    <t>Die Trockenmauer muss eine Gesamtlänge von mindestens 50 m resp. 100 m, eine durchschnittliche Mindesthöhe von 0.5 m haben und nach traditioneller Technik aus losen Steinen aufgebaut sein. Die 50 m resp. 100 m Länge können sich auch aus mehreren kürzeren Abschnitten zusammensetzen.</t>
  </si>
  <si>
    <t>Es werden auf dem Betrieb während der ganzen Vegetationsdauer mindestens 3 Bienenvölker gehalten. Die Bienen müssen nicht zum Betrieb gehören.</t>
  </si>
  <si>
    <t>Betriebe, die an einem Erhaltungszuchtprogramm von ProSpecieRara teilnehmen, erfüllen die Massnahme ohne GVE-Untergrenze. Ansonsten müssen mindestens 5 GVE gefährdete Rinderrassen (gemäss Rassenliste von ProSpecieRara) auf dem Betrieb gehalten werden. Diese Tiere müssen von einem Betrieb stammen, der an einem Erhaltungszuchtprogramm von ProSpecieRara teilnimmt.</t>
  </si>
  <si>
    <t>Erhalt von Rückzugsstreifen für Kleintiere in extensiven und wenig intensiven
Wiesen (BFF)</t>
  </si>
  <si>
    <t>≥ 1 % der Fruchtfolgefläche, mindestens jedoch 10 a</t>
  </si>
  <si>
    <t>≥ 2 % der Fruchtfolgefläche, mindestens jedoch 10 a</t>
  </si>
  <si>
    <t>≥ 30 % der Fruchtfolgefläche</t>
  </si>
  <si>
    <t>Pflugeinsatz nur einmal in einer mindestens 5-jährigen FF (entspricht ca. 80 % pfluglos)</t>
  </si>
  <si>
    <t>Mind. 20 % der oAF, mind. 50 a</t>
  </si>
  <si>
    <t>Mindestens 20 % der oAF werden mit einem bodenschonenden Anbauverfahren (Direkt-,Streifenfräs- oder Mulchsaat gemäss Artikel 79 der DZV) bearbeitet. Die Mindestfläche beträgt 50 a. Betriebe mit über 15 ha offener Ackerfläche erfüllen die Massnahme mit 3 ha entsprechender Bewirtschaftung.</t>
  </si>
  <si>
    <t>Mindestens auf 50 % der Obstbaufläche, Mindestgrösse der Obstbaufläche 25 a</t>
  </si>
  <si>
    <t>Die Fahrgassen im Obstbau werden auf 50 % der Fläche des Betriebszweigs vom 1. April bis 31. August alternierend gemäht oder gemulcht. Bei Frostgefahr wird zusätzliches Mähen/Mulchen toleriert. Das Intervall zwischen dem Mähen oder Mulchen beträgt dabei mindestens 5 Wochen. Die Mindestfläche beträgt 25 a.</t>
  </si>
  <si>
    <t>Etablieren und extensives Pflegen einer artenreichen Flora (Wildpflanzen) zwischen den Traktorspuren in den Fahrgassen.
Auf mindestens 10 % der gesamten Fahrgassenlänge aller Obstanlagen. Mindestlänge 100 m (Breite: mind. 50 cm).</t>
  </si>
  <si>
    <t>Etablieren und extensives Pflegen einer artenreichen Flora (Wildpflanzen) zwischen den Traktorspuren in den Fahrgassen.
Auf mindestens 25 % der gesamten Fahrgassenlänge aller Obstanlagen. Mindestlänge 250 m (Breite: mind. 50 cm).</t>
  </si>
  <si>
    <t>Etablieren und extensives Pflegen einer artenreichen Flora (Wildpflanzen) zwischen den Traktorspuren in den Fahrgassen.
Auf mindestens 50 % der gesamten Fahrgassenlänge aller Obstanlagen. Mindestlänge 500 m (Breite: mind. 50 cm).</t>
  </si>
  <si>
    <t>In mindestens 10 % der Fahrgassenlänge aller Obstanlagen werden auf einer Gesamtlänge von mindestens 100 m (Zielbreite: mind. 50 cm) Wildpflanzen etabliert und spezifisch gepflegt.</t>
  </si>
  <si>
    <t>Auf mindestens 10 % der Baumstreifenlänge der Obstanlagen wird eine artenreiche Flora (Wildkräuterstreifen) etabliert und gepflegt. Mindestreihenlänge: 100 m, 20 cm breit.</t>
  </si>
  <si>
    <t>Auf mindestens 50 % der Baumstreifenlänge der Obstanlagen wird eine artenreiche Flora (Wildkräuterstreifen) etabliert und gepflegt. Mindestreihenlänge: 500 m, 20 cm breit.</t>
  </si>
  <si>
    <t>Auf mindestens 25 % der Baumstreifenlänge der Obstanlagen wird eine artenreiche Flora (Wildkräuterstreifen) etabliert und gepflegt. Mindestreihenlänge: 250 m, 20 cm breit.</t>
  </si>
  <si>
    <t>In mind. 10 % der Baumstreifenlänge aller Obstanlagen werden auf mindestens 100 m im Sandwich-System Wildkräuter angesät oder als Spontanflora etabliert.</t>
  </si>
  <si>
    <t>≥ 10 Sträucher pro ha auf einer weiteren Parzelle, zählt ab mindestens 10 Sträuchern</t>
  </si>
  <si>
    <t>Anrechenbar sind Hecken und Sträucher wie Haselstrauch, Heckenrose, Brombeer- und Himbeersträucher oder andere Sträucher am Rand der Reihen oder in den Obst-Parzellen. Sträucher am besten im Bereich der Hagelnetz-Abankerungen oder entlang der Hagelnetze pflanzen. Insgesamt müssen pro ha Obstanlage mindestens 10 Sträucher resp. Gebüschgruppen vorhanden sein. Gleiches gilt bei einer Obstbaufläche von &lt; 1 ha.</t>
  </si>
  <si>
    <t>Mindestens 1 m breiter Streifen und eine Fläche von mind. 1 a/ha der gesamten Bruttoobstbaufläche. Mindestfläche 1 a.</t>
  </si>
  <si>
    <t>Mindestens 1 m breiter Streifen und eine Fläche von mind. 2 a/ha der gesamten Bruttoobstbaufläche. Mindestfläche 2 a.</t>
  </si>
  <si>
    <t>Mindestens 1 m breiter Streifen und eine Fläche von mind. 3 a/ha der gesamten Bruttoobstbaufläche. Mindestfläche 3 a.</t>
  </si>
  <si>
    <t>Ein extensiver, blühender Wiesen- oder Wildkräuterstreifen von mindestens 1 m Breite wird entlang oder quer zu den Baumreihen angelegt. Die Fläche dieses Streifens ist zusätzlich zu den BFF und muss pro ha Bruttoobstanlagenfläche mindestens 1 a (44.1), 2 a (44.2) oder 3 a (44.3) ausmachen. Gleiches gilt für Obstanlagenflächen von &lt; 1 ha. 
Die Streifen dürfen nur selten befahren werden und nicht im Anwendungsbereich von Pflanzenschutzmitteln oder Dünger liegen, Bewirtschaftung gemäss DZV BFF extensive Wiesen.</t>
  </si>
  <si>
    <t>Anbau resistenter/hoch toleranter Sorten in Kombination mit reduziertem Pflanzenschutz auf mindestens 25 % der Obstbaufläche, mindestens 25 a.</t>
  </si>
  <si>
    <t>Anbau resistenter/hoch toleranter Sorten in Kombination mit reduziertem Pflanzenschutz auf mindestens 50 % der Obstbaufläche, mindestens 50 a.</t>
  </si>
  <si>
    <t>Anbau resistenter/hoch toleranter Sorten in Kombination mit reduziertem Pflanzenschutz auf 100 % der Obstbaufläche, mindestens 100 a.</t>
  </si>
  <si>
    <t>Auf mindestens 25 % der Obstbaufläche werden resistente/hoch tolerante Obstsorten angebaut und mit einem reduzierten Pflanzenschutz kombiniert, insbesondere Schorfbehandlung nur während der Ascosporenflugphase (Primärinfektionsphase).</t>
  </si>
  <si>
    <t>Reduzierte naturschonende Schädlingsregulierung im Obstbau</t>
  </si>
  <si>
    <t>Verzicht auf breitwirkende Schädlingsbekämpfungsmittel auf mindestens 50 % der Obstbaufläche, mindestens 25 a.</t>
  </si>
  <si>
    <t>Verzicht auf breitwirkende Schädlingsbekämpfungsmittel auf 100 % der Obstbaufläche, mindestens 50 a.</t>
  </si>
  <si>
    <t>Förderung der Bodenlebenwesen: Einsatz von Kompost in Obstanlagen</t>
  </si>
  <si>
    <t>75 % des Bedarfs der Obstkulturen an P und K gemäss Suisse-Bilanz werden mit Kompost gedeckt.</t>
  </si>
  <si>
    <t>Nistmöglichkeiten in Obstanlagen</t>
  </si>
  <si>
    <t>Mindestens 10 Nistkästen in maximal einer ha.</t>
  </si>
  <si>
    <t>Förderung der Naturvielfalt im Rebbau: Fahrgassen alternierend bearbeiten</t>
  </si>
  <si>
    <t>≥ 50 % der Rebbaufläche, Mindestfläche 25 a.</t>
  </si>
  <si>
    <t>≥ 50 % der Rebbaufläche. Mindestfläche 50 a.</t>
  </si>
  <si>
    <t>≥ 50 % der Rebbaufläche. Mindestfläche 50 a. Fahrgassen mindestens 1-mal pro Jahr walzen oder über zwei Intervalle stehen lassen, statt alternierend zu mulchen oder zu mähen.</t>
  </si>
  <si>
    <t>Die Fahrgassen im Rebbau werden auf 50 % der Fläche des Betriebszweigs vom 1. April bis 31. August alternierend bearbeitet (gemulcht, gemäht oder gewalzt). Das Intervall zwischen dem Mulchen, Mähen oder Walzen beträgt dabei mindestens 5 Wochen (DZV schreibt ein Intervall von 6 Wochen vor). Flächen können als BFF in Dauerkulturen «Rebfläche mit natürlicher Artenvielfalt» angemeldet werden. Die Mindestfläche des Betriebszweigs beträgt 25 resp. 50 a.</t>
  </si>
  <si>
    <t>≥ 5 Sträucher auf einer ha</t>
  </si>
  <si>
    <t>≥ 5 Sträucher auf einer weiteren ha</t>
  </si>
  <si>
    <t>In einer Parzelle Vorkommen von Zwiebelpflanzen</t>
  </si>
  <si>
    <t>In mehreren Parzellen Vorkommen von Zwiebelpflanzen</t>
  </si>
  <si>
    <t>Anbau pilzresistenter Rebbau-Sorten</t>
  </si>
  <si>
    <t>≥ 10 % der Rebbaufläche, Minimum 10 a in Kombination mit reduziertem Pflanzenschutz</t>
  </si>
  <si>
    <t>≥ 25 % der Rebbaufläche, Minimum 25 a in Kombination mit reduziertem Pflanzenschutz</t>
  </si>
  <si>
    <t>Auf mindestens 10 % der Rebbaufläche werden PIWI-Sorten angebaut und mit einem reduzierten Pflanzenschutz kombiniert (bei Kupfer max. 25 % der zugelassenen Menge).</t>
  </si>
  <si>
    <t>≥ 10 % der Rebbaufläche, Minimum 10 a</t>
  </si>
  <si>
    <t>≥ 25 % der Rebbaufläche, Minimum 25 a</t>
  </si>
  <si>
    <t>≥ 50 % der Rebbaufläche, Minimum 50 a</t>
  </si>
  <si>
    <t>Auf 100 % der Rebbaufläche</t>
  </si>
  <si>
    <t>Auf 100 % der Rebbaufläche erfolgt die Insektenregulierung ohne Pflanzenschutzmittel (Verwirrtechnik, Fallen und Bakterienpräparate erlaubt).</t>
  </si>
  <si>
    <t>Nistmöglichkeiten in Rebanlage</t>
  </si>
  <si>
    <t>Mindestens 10 % der Gemüseanbaufläche</t>
  </si>
  <si>
    <t>Der Massnahmenbereich 61 kann nur von Betrieben gewählt werden, deren Gemüseanteil ≥ 50 % der LN ausmacht. Kann die geforderte Gemüsefläche von 8 % oder 4 % pro Sorte bei einer Sorte nicht erfüllt werden, können die fehlenden Flächenprozente mit einer sechsten resp. achten Familie aufgefüllt werden.</t>
  </si>
  <si>
    <t>Auf 10 % resp. 20 % der Gemüsebauflächen werden keine Pflanzenschutzmittel zur Insektenregulierung ausgebracht.</t>
  </si>
  <si>
    <t xml:space="preserve">Wechsel der Tränkekälber vom Geburts- auf den Zielbetrieb ohne Zwischenstallung am gleichen Tag. </t>
  </si>
  <si>
    <t>Tiergesundheit</t>
  </si>
  <si>
    <t>Euterbehandlungen mit Antibiotika nur nach vorgängiger bakteriologischer Milchuntersuchung. (Bio Suisse RL Teil II, Art. 4.5.3)</t>
  </si>
  <si>
    <t>Milchschafe</t>
  </si>
  <si>
    <t>Es werden nur Insektenarten zum menschlichen Verzehr gemäss Verordnung des EDI gehalten.</t>
  </si>
  <si>
    <t>Die Zuchteineiten werden hinsichtlich gesundheitlicher Anomalien systematisch kontrolliert. Die Befunde sind lückenlos dokumentiert.</t>
  </si>
  <si>
    <t>Verseuchten Material und verseuchte Quellen werden unschädlich beseitigt.</t>
  </si>
  <si>
    <t>Bei der Rassenwahl wird der Fähigkeit der Tiere zur Anpassung an die Umweltbedingungen, ihrer Vitalität und ihrer Widerstandsfähigkeit gegen Krankheiten Rechnung getragen.</t>
  </si>
  <si>
    <t>Die Insektenboxen bestehen aus lebensmitteltauglichen, wiederverwendbaren Materialien.</t>
  </si>
  <si>
    <t>Für die Eiablage werden nur organische und kompostierbare Materialien verwendet.</t>
  </si>
  <si>
    <t>Licht-, Luftfeuchtigkeits- und Wärmeverhältnisse sind der jeweiligen Art und dem jeweiligen Stadium angepasst.</t>
  </si>
  <si>
    <t>Wanderheuschrecken haben einen Tag-Nacht-Zyklus sowie UV-Licht.</t>
  </si>
  <si>
    <t>Es sind nur Beleuchtungskörper wie z.B. Glüh- LED- oder Hochfrequenzlampen installiert, die keinen «Stroboskopeffekt» erzeugen.</t>
  </si>
  <si>
    <t>Krankheitsvorsorge</t>
  </si>
  <si>
    <t>Ausstattung und Material</t>
  </si>
  <si>
    <t>Energieverbrauch</t>
  </si>
  <si>
    <t>Bei der Wahl des Heizungssystems und der verwendeten Brennstoffe sowie bei der Wärmedämmung wird auf Nachhaltigkeit und CO2-Neutralität geachtet.</t>
  </si>
  <si>
    <t>Bei Zuchträumen entspricht die Wärmedämmung dem Minergie-Standard.</t>
  </si>
  <si>
    <t>Fütterung</t>
  </si>
  <si>
    <t>Für die Wasserversorgung werden natürliche Stoffe verwendet.</t>
  </si>
  <si>
    <t>Mehlwürmer: Wird der Wasserbedarf der Larven ausschliesslich über Feuchtfutter gedeckt, muss eine regelmässige und ausreichende Gabe von Feuchtfutter gewährleistet sein.</t>
  </si>
  <si>
    <t>Mehlwürmer: Bei den Käfern wird die Wasserversorgung durch eine geeignete Tränke sichergestellt.</t>
  </si>
  <si>
    <t>Haltung</t>
  </si>
  <si>
    <t>Das verbrauchte Nahrungssubstrat wird an einen Biobetrieb abgegeben. Bei der Abgabe werden die in den Bio Suisse RL Teil II, Art. 2.4.3.2 b) erwähnten Distanzlimiten eingehalten.</t>
  </si>
  <si>
    <t>Grasanteil Talgebiet %</t>
  </si>
  <si>
    <t>Grasanteil Berggebiet %</t>
  </si>
  <si>
    <t xml:space="preserve">Pro Schlag maximal 25 Paare. </t>
  </si>
  <si>
    <t>Der Stall ist durch natürliches Tageslicht beleuchtet. Die Beleuchtungsstärke beträgt im Innengehege mind. 15 Lux (ausgenommen Ruhe- und Rückzugsbereiche).</t>
  </si>
  <si>
    <t>Grit, Austernschalen und Wasser stehend in genügend Einrichtungen zur Verfügung.</t>
  </si>
  <si>
    <t>Frischluftzufuhr im Innenraum ist gewährleistet.</t>
  </si>
  <si>
    <t>Keine Zuchtformen, bei denen die Elterntiere ihre Jungen nicht ohne menschliche Hilfe aufziehen können.</t>
  </si>
  <si>
    <t>Pro Stallabteil maximal 150 Wachteln oder 33 kg Lebendgewicht (LG).</t>
  </si>
  <si>
    <t>Je Stallabteil stehen mind. 2 Cup- oder Bechertränken zur Verfügung oder für 25 Wachteln eine Tränke. Bei Rundtränken beträgt die Tränkebreite pro Tier mind. 1 cm.</t>
  </si>
  <si>
    <t>Bodenschonende Anbauverfahren im Ackerbau</t>
  </si>
  <si>
    <t>Ställe und Herdengrösse</t>
  </si>
  <si>
    <t>Tageslicht und Beleuchtung</t>
  </si>
  <si>
    <t>Einstreu</t>
  </si>
  <si>
    <t>Fütterungs- und Tränkeeinrichtungen</t>
  </si>
  <si>
    <t>Voliere</t>
  </si>
  <si>
    <t>Strukturen und Nester</t>
  </si>
  <si>
    <t>Raumklima</t>
  </si>
  <si>
    <t>Zucht</t>
  </si>
  <si>
    <t>Umstellung auf Knospe-             Bio-Suisse-Produktion</t>
  </si>
  <si>
    <t>Bioregelwerk: https://bioregelwerk.bioaktuell.ch</t>
  </si>
  <si>
    <t>Ställe mit mehr als 450 Legehennen bzw. 900 Junghennen / Junghähnen von spezialisiertem Kontrolleur, spezialisierter Kontrolleurin abgenommen.</t>
  </si>
  <si>
    <t>Kein Kupieren der Schnäbel, Zehen und Flügelknochen.</t>
  </si>
  <si>
    <t>Lämmer erhalten mindestens 35 Tage unveränderte Milch, auch Ziegen- oder Kuhmilch.</t>
  </si>
  <si>
    <t>Ab 22. Lebenstag ganztägig Auslauf in Aussenklimabereich mit mindestens 50% der Stallgrundfläche. Für Buderhähne ist der Zugang zum Aussenklimabereich erst ab dem 43. Lebenstag zwingend. (DZV, Anhang 6, A, 7.7)</t>
  </si>
  <si>
    <t>Betriebseigene Pferde: Es wird kein konventionelles Futter verabreicht.</t>
  </si>
  <si>
    <t>Einmal pro Generation Desinfektion und Reinigung des Materials und der Ausrüstung mit gemäss FiBL Betriebsmittelliste zugelassenen Mitteln.</t>
  </si>
  <si>
    <t>Verhinderung Kannibalismus: Die verschiedenen Entwicklungsstadien der Insekten werden getrennt gehalten, oder es werden ihnen geeignete Versteckmöglichkeiten angeboten.</t>
  </si>
  <si>
    <t>Grille und Wanderheuschrecke: Bei den Jungtieren wird das Futter periodisch befeuchtet, oder es steht eine Tränke zur Verfügung. Es ist sichergestellt, dass die Jungtiere nicht ertrinken.</t>
  </si>
  <si>
    <t>Zukauf von Anzuchtsubstraten gemäss FiBL Betriebsmittelliste.</t>
  </si>
  <si>
    <t>BTS-Anforderungen erfüllt.</t>
  </si>
  <si>
    <t>Für die Krankheitsbekämpfung werden ausschliesslich zugelassene organische Säuren eingesetzt.</t>
  </si>
  <si>
    <t>Dämpfen nur in gedecktem Anbau; nur flaches Dämpfen. Im Freiland darf nur für Jungpflanzenanzucht flach gedämpft werden.</t>
  </si>
  <si>
    <t>Abdeck- und Mulchmaterial</t>
  </si>
  <si>
    <t>Der Wassergehalt des Honigs beträgt max. 18%.</t>
  </si>
  <si>
    <t>Ferkel von Biobetrieben</t>
  </si>
  <si>
    <t xml:space="preserve">Die Verfahren «Blanchieren» und «Dampfblanchieren» müssen deklariert werden. </t>
  </si>
  <si>
    <t xml:space="preserve">Pilzsubstrathersteller brauchen einen Lizenzvertrag. </t>
  </si>
  <si>
    <r>
      <t>Güllegrube/n (m</t>
    </r>
    <r>
      <rPr>
        <vertAlign val="superscript"/>
        <sz val="10"/>
        <rFont val="Function Pro Book"/>
        <family val="2"/>
      </rPr>
      <t>3</t>
    </r>
    <r>
      <rPr>
        <sz val="10"/>
        <rFont val="Function Pro Book"/>
        <family val="2"/>
      </rPr>
      <t>)</t>
    </r>
  </si>
  <si>
    <t>Checkliste für die Beratung 2026</t>
  </si>
  <si>
    <t>Silo erlaubt</t>
  </si>
  <si>
    <r>
      <t>≥ 10 m</t>
    </r>
    <r>
      <rPr>
        <vertAlign val="superscript"/>
        <sz val="10"/>
        <rFont val="Function Pro Book"/>
        <family val="2"/>
      </rPr>
      <t>2</t>
    </r>
  </si>
  <si>
    <r>
      <t>≥ 25 m</t>
    </r>
    <r>
      <rPr>
        <vertAlign val="superscript"/>
        <sz val="10"/>
        <rFont val="Function Pro Book"/>
        <family val="2"/>
      </rPr>
      <t>2</t>
    </r>
  </si>
  <si>
    <r>
      <t xml:space="preserve">Fruchtfolge </t>
    </r>
    <r>
      <rPr>
        <sz val="14"/>
        <rFont val="Function Pro Book"/>
        <family val="2"/>
      </rPr>
      <t>(FF)</t>
    </r>
  </si>
  <si>
    <r>
      <t>ø</t>
    </r>
    <r>
      <rPr>
        <sz val="10"/>
        <rFont val="Function Pro Book"/>
        <family val="2"/>
      </rPr>
      <t xml:space="preserve"> Schlaggrösse</t>
    </r>
  </si>
  <si>
    <r>
      <t xml:space="preserve">Der Honig wird nur in Gefässen aus folgenden Materialien </t>
    </r>
    <r>
      <rPr>
        <b/>
        <sz val="10"/>
        <rFont val="Function Pro Book"/>
        <family val="2"/>
      </rPr>
      <t>gelagert</t>
    </r>
    <r>
      <rPr>
        <sz val="10"/>
        <rFont val="Function Pro Book"/>
        <family val="2"/>
      </rPr>
      <t>: Chromstahl, Kunststoff.</t>
    </r>
  </si>
  <si>
    <r>
      <t xml:space="preserve">Der Honig wird nur in Verpackungen aus folgenden Materialien </t>
    </r>
    <r>
      <rPr>
        <b/>
        <sz val="10"/>
        <rFont val="Function Pro Book"/>
        <family val="2"/>
      </rPr>
      <t>verkauft</t>
    </r>
    <r>
      <rPr>
        <sz val="10"/>
        <rFont val="Function Pro Book"/>
        <family val="2"/>
      </rPr>
      <t>: Glas, Kunststoff.</t>
    </r>
  </si>
  <si>
    <t>Massnahmen zur Förderung der Biodiversität</t>
  </si>
  <si>
    <t>Gesamtbetrieb</t>
  </si>
  <si>
    <t>Die Anforderung, mindestens 12 Fördermassnahmen zu erfüllen, ist somit…</t>
  </si>
  <si>
    <t>Vorname, Name</t>
  </si>
  <si>
    <t>Betriebsleitung Anrede</t>
  </si>
  <si>
    <t>Berater:in</t>
  </si>
  <si>
    <t xml:space="preserve">Die Inhalte der nachstehenden Massnahmen stammen aus den Bio Suisse Richtlinien, Teil II, Kapitel 2.3.1. </t>
  </si>
  <si>
    <t>Tierhaltung allgemein</t>
  </si>
  <si>
    <t>Rindviehhaltung</t>
  </si>
  <si>
    <t>Schweinehaltung</t>
  </si>
  <si>
    <t>Pferdehaltung</t>
  </si>
  <si>
    <t>Schafhaltung</t>
  </si>
  <si>
    <t>Kaninchenhaltung</t>
  </si>
  <si>
    <t>Legehennenhaltung</t>
  </si>
  <si>
    <t>Wachtelhaltung</t>
  </si>
  <si>
    <t>Pouletmast</t>
  </si>
  <si>
    <t>Trutenmast</t>
  </si>
  <si>
    <t>Ziegenhaltung</t>
  </si>
  <si>
    <t>Masttaubenhaltung</t>
  </si>
  <si>
    <t>Bienenhaltung</t>
  </si>
  <si>
    <t>Insektenproduktion</t>
  </si>
  <si>
    <t xml:space="preserve">Aquakultur </t>
  </si>
  <si>
    <t>Pflanzenbau allgemein</t>
  </si>
  <si>
    <t>Wildsammlung</t>
  </si>
  <si>
    <t>Berechnungen gelten für das Jahr</t>
  </si>
  <si>
    <t>Biodiversitätsmassnahmen</t>
  </si>
  <si>
    <t>Aquakultur</t>
  </si>
  <si>
    <t>Jeder Biobetrieb muss mindestens 12 Fördermassnahmen aus der untenstehenden Liste erfüllen.</t>
  </si>
  <si>
    <t>In diesem Massnahmenbereich können die qualitativ wertvollen Biodiversitätsförderflächen, gestuft nach dem prozentualen Anteil an der LN, ausgewiesen werden. Anrechenbar sind: 
- alle angemeldeten Biodiversitätsförderflächen der Qualitätsstufe 2 gemäss DZV (Hochstamm-Feldobstbäume der Qualitätsstufe 2 zählen ebenfalls). 
- Besonders wertvolle Förderflächen wie Bunt- und Rotationsbrachen, Ackerschonstreifen, Säume, Hecken und Streueflächen der Qualitätsstufe 1.
Die Massnahmen 2.1 bis 2.8 sind kumulierbar. Beispiel: Ein Betrieb mit 4 % BFF der Qualitätsstufe 2 und/oder Brachen etc., erfüllt 3 Massnahmen.</t>
  </si>
  <si>
    <t>Teilnahme an Vernetzungsprojekt</t>
  </si>
  <si>
    <r>
      <t>Pro ha BBF (nur Wiesen und Weiden) müssen mindestens 3 Kleinstrukturen vorhanden sein oder angelegt werden. Bei 4.1 gilt dies für die Hälfte (</t>
    </r>
    <r>
      <rPr>
        <b/>
        <sz val="8"/>
        <rFont val="Function Pro Book"/>
        <family val="2"/>
      </rPr>
      <t>50%</t>
    </r>
    <r>
      <rPr>
        <sz val="8"/>
        <rFont val="Function Pro Book"/>
        <family val="2"/>
      </rPr>
      <t xml:space="preserve">) aller BFF, bei 4.2 auf </t>
    </r>
    <r>
      <rPr>
        <b/>
        <sz val="8"/>
        <rFont val="Function Pro Book"/>
        <family val="2"/>
      </rPr>
      <t>100 %</t>
    </r>
    <r>
      <rPr>
        <sz val="8"/>
        <rFont val="Function Pro Book"/>
        <family val="2"/>
      </rPr>
      <t xml:space="preserve"> der BFF. Die Mindestgrösse der Kleinstrukturen sind: 
- Wassergraben oder Bächlein (mindestens 4 Laufmeter) 
- Teiche oder Tümpel (mindestens je 4 m2) 
- Hecken oder Gebüsch (mindestens je 4 m2 und 0,5 m hoch) 
- Ruderalflächen oder offene Bodenflächen (mindestens 4 m2) 
- Stein- oder Asthaufen oder Felsblöcke (mindestens 4 m2 und 0,5 m hoch) 
- Trockenmauern (mindestens 4 Laufmeter und 0,5 m hoch) 
- Holzbeigen (Länge mindestens 2 m, Breite mind. 0,5 m plus Pufferstreifen von 0,5 m). 
Beispiel: Ein Betrieb mit 6 ha BFF (Wiesen/Weiden) braucht bei 4.1 insgesamt mind. 9 Kleinstrukturen, bei 4.2 insgesamt mind. 18 Kleinstrukturen. Die Elemente sind an die Betriebssituation angepasst frei wähl- und kombinierbar und sind möglichst sinnvoll auf den BFF zu verteilen. Kleinbetriebe: misst die aufgewertete BFF weniger als 1 ha, müssen in jedem Fall mindestens 3 Kleinstrukturen vorhanden sein.</t>
    </r>
  </si>
  <si>
    <t>Anlegen/pflegen einer Hecke (Qualitätsstufe 1) mit Kleinstrukturen</t>
  </si>
  <si>
    <r>
      <t xml:space="preserve">Anrechenbar sind mit Kleinstrukturen aufgewertete Hecken, der </t>
    </r>
    <r>
      <rPr>
        <b/>
        <sz val="8"/>
        <rFont val="Function Pro Book"/>
        <family val="2"/>
      </rPr>
      <t>Qualitätsstufe 1</t>
    </r>
    <r>
      <rPr>
        <sz val="8"/>
        <rFont val="Function Pro Book"/>
        <family val="2"/>
      </rPr>
      <t>. Mindestgrösse der Hecke: 10 a. Nicht kumulierbar mit 6.1 und 6.2. 
Die Kleinstrukturen sind unter Massnahme 4 aufgelistet, die Mindestmasse zählen dabei sinngemäss. Insgesamt braucht es pro 10 a Hecke mindestens 5 Kleinstrukturen in der Hecke. Die Mindestfläche kann sich auch aus kleineren Flächen zusammensetzen. Anrechenbar sind diese kleineren Flächen, wenn sie je mindestens 10 m lang sind.</t>
    </r>
  </si>
  <si>
    <t>Anrechenbar sind Hecken der Qualitätsstufe 2 mit einer Mindestfläche von 5 a resp. 10 a (inkl. Krautsaum). Die Mindestfläche kann sich auch aus kleineren Flächen zusammensetzen. Anrechenbar sind diese kleineren Flächen, wenn sie je mindestens 10 m lang sind. Hecken können auch unter 2 angerechnet werden. Nicht kumulierbar mit 5.1.</t>
  </si>
  <si>
    <t>Stufige, ausgelichtete und naturnah aufgewertete Waldränder von mindestens 50 m resp. 100 m Länge, an die eine Biodiversitätsförderfläche angrenzt. Die BFF darf vom gestuften Waldrand nicht durch einen befestigten Weg getrennt sein. Massnahme ist auch anrechenbar, wenn der Wald nicht zum Betrieb gehört.</t>
  </si>
  <si>
    <t>Der an einen Bachlauf angrenzende Krautsaum (mind. 2 m breit und ohne Gehölz) darf erst ab dem 1. August genutzt werden. Gesamtlänge 50 m resp. 100 m, wobei jede Uferseite separat anrechenbar ist (50 m Bach, Krautsaum beidseits gepflegt: 100 m Krautsaum: 8.1 und 8.2 erfüllt.)</t>
  </si>
  <si>
    <t>Mindestfläche: 25 a</t>
  </si>
  <si>
    <t>Anrechenbar, wenn mindestens 10 oder 20 gefährdete Sorten, gemäss spezieller Sortenliste von Bio Suisse und ProSpecieRara, angebaut werden. Es können dabei Obst-, Beeren-, Reben- und Gemüsesorten zusammengezählt werden. Pro Sorte muss mindestens 1 a angebaut werden, ein Obstbaum zählt dabei als 1 a.</t>
  </si>
  <si>
    <t>Mindestens 20 Sorten, pro Sorte mind. 1 Baum</t>
  </si>
  <si>
    <t>Mindestens 40 Sorten, pro Sorte mind. 1 Baum</t>
  </si>
  <si>
    <t>Mindestens 10 Sorten, pro Sorte mindestens 1 a</t>
  </si>
  <si>
    <t>Mindestens 20 Sorten, pro Sorte mindestens 1 a</t>
  </si>
  <si>
    <t>Mindestens 10 Sorten, pro Sorte mind. 0,5 a, Gesamtfläche mind 10 a</t>
  </si>
  <si>
    <t>Mindestens 20 Sorten, pro Sorte mind. 0,5 a, Gesamtfläche mind. 20 a</t>
  </si>
  <si>
    <t>Betriebe, welche auf einer Fläche von mindestens 10 a resp. 20 a, mindestens 10 resp. 20 verschiedene Kräuter- und/oder Beerensorten anbauen, erfüllen diese Massnahmen. Pro Sorte muss mindestens 0,5 a angebaut werden. Gefährdete Sorten, welche unter 17.1/17.2 aufgeführt werden, zählen hier nochmals.</t>
  </si>
  <si>
    <t>Mindestens 4 Sorten, pro Sorte mindestens 4 a</t>
  </si>
  <si>
    <t>Mindestens 6 Sorten, pro Sorte mindestens 4 a</t>
  </si>
  <si>
    <t>Betriebe mit mindestens 4 verschiedenen Sorten im Weinbau erfüllen diese Massnahme, wenn pro Sorte mindestens 4 a angebaut werden. Beim Anbau von 6 Sorten auf je mindestens 4 a wird eine weitere Massnahme erfüllt.</t>
  </si>
  <si>
    <t>Betriebe, die mit mindestens einer Nutztierrasse der aufgeführten Tierkategorien an einem Erhaltungszuchtprogramm von ProSpecieRara teilnehmen, erfüllen die Massnahme ohne GVE-Untergrenze. Ansonsten müssen mindestens 3 GVE gefährdete Kleintiere (Schafe, Ziegen, Wollschwein und/oder Geflügel) gemäss der Rassenliste von ProSpecieRara gehalten werden. Diese Tiere müssen von einem Betrieb stammen, der an einem Erhaltungszuchtprogramm von ProSpecieRara teilnimmt.</t>
  </si>
  <si>
    <t>Als Nutzungstypen zählen: Ackerkulturen, Mähwiesen, Weiden, Waldweiden, Streuenutzung, Obstbau, Gemüsebau, Rebbau sowie übrige Spezialkulturen (wie Beeren, Kräuter, Schnittblumen etc.). Anrechenbar sind diese Nutzungstypen, wenn sie mindestens 8 % der LN ausmachen. Die Alpung zählt als zusätzlicher Nutzungstyp, wenn mindestens 50 % des Tierbestandes gealpt wird. Bei kombinierten Nutzungen, z. B. Mähnutzung und Weide auf der gleichen Parzelle, kann nur die Hauptnutzung als Nutzungstyp angerechnet werden. 
Beim Obstbau werden Hochstammbäume in a umgerechnet, bei Niederstammanlagen wird die Fläche gezählt. Hochstammbäume und Niederstammanlagen können kumuliert werden. Einzeln oder kombiniert muss ein Mindestanteil von 8 % der LN erreicht werden. Die Massnahmen sind kumulierbar, ein Betrieb mit 5 Nutzungstypen erfüllt 3 Massnahmen.</t>
  </si>
  <si>
    <t>Verzicht auf 100 % der Biodiversitätsförderfläche</t>
  </si>
  <si>
    <t>Fläche der Rückzugsstreifen: mindestens 5 % der Bezugsfläche 
(Bezugsfläche: 25 % der Ökowiesen und Ökoweiden)</t>
  </si>
  <si>
    <t>Fläche der Rückzugsstriefen: mindestens 5 % der Bezugsfläche 
(Bezugsfläche: 50 % der Ökowiesen und Ökoweiden)</t>
  </si>
  <si>
    <t>Die Bezugsfläche beträgt bei 26.1 ein Viertel, bei 26.2 die Hälfte aller Ökowiesen und Ökoweiden (mindestens Qualitätsstufe 1) auf dem Betrieb. Von dieser Fläche muss in der genutzen Parzelle bei jedem Schnitt oder jeder Weidenutzung von Umtrieb zu Umtrieb 5 % der gemähten oder geweideten Fläche als Altgras stehen gelassen werden. Bei mehrmaliger Nutzung wird der Altgrasstreifen von Nutzung zu Nutzung auf der Fläche verschoben. Der Betrieb kann frei wählen, ob die Rückzugstreifen nur in den Ökowiesen oder den Ökoweiden oder in beiden stehengelassen werden. Beispiel: Ein Betrieb mit 8 ha Ökowiesen und Ökoweiden erfüllt die Massnahme 26.1, wenn er 10 a als Rückzugsstreifen stehen lässt (ein Viertel von 8 ha = 2 ha, davon 5 % = 10 a) Um Massnahme 26.2 zu erfüllen, müssen 20 a als Altgras stehen gelassen werden.</t>
  </si>
  <si>
    <t>Diese Massnahme erfüllen Betriebe, welche auf mindestens 1 % resp. 2 % der Fruchtfolgefläche (offene Ackerfläche und Kunstwiese) oder Dauerkulturen (gemäss DZV) eine Bunt-, Rotationsbrache, Nützlingsstreifen und/oder Saum auf Ackerfläche (gemäss Definition DZV) angelegt haben. Die Mindestfläche für BFF beträgt jeweils 10 a.
Beispiel: Bei einer Fruchtfolgefläche von 15 ha müssen mindestens 15 a resp. 30 a Brache oder Saum angelegt werden.</t>
  </si>
  <si>
    <t>Der Anteil an Kunstwiese in der Fruchtfolgefläche (offene Ackerfläche und Kunstwiese) muss mindestens 30 % betragen. Die Kulturdauer beträgt mindestens 2 Jahre, im Gemüsebau mindestens 1 Jahr.</t>
  </si>
  <si>
    <t>Mindestens 10 % der offenen Ackerfläche, maximal 3 ha</t>
  </si>
  <si>
    <t>Auf mindestens 10 % der offenen Ackerfläche (oAF) muss eine Untersaat in einjährigen Kulturen gemacht werden: Einsaat von Klee, Gras, Klee/Gras- oder Gras-Mischung.</t>
  </si>
  <si>
    <t>Jährlich mindestens 10 % der offenen Ackerfläche, mindestfläche 25 a, maximal 3 ha</t>
  </si>
  <si>
    <t>&gt; 75 %, Saat spätestens 15.9., Umbruch ab 14.2.
(Bezugsfläche: Fläche der Sommerkulturen)</t>
  </si>
  <si>
    <t>Nährstoffbedarf (der FFF) wird zu mindestens 75 % der Fruchtfolgefläche mit (Mist-)Kompost gedeckt</t>
  </si>
  <si>
    <t>Betriebe, welche mindestens 75 % ihres Nährstoffbedarfs mit Kompost sowie kompostiertem Mist und kompostiertem Gärgut fest decken, erfüllen diese Massnahme.</t>
  </si>
  <si>
    <t>Extensive Wiesen- und Wildkräuterstreifen entlang der und quer zur Obstanlage</t>
  </si>
  <si>
    <t>Verboten ist der Einsatz breitwirkender Mittel wie Spinosad (Audienz) und Pyrethrum auf 50 % resp. 100 % der Obstbaufläche. Vögel können die Schädlingsregulierung unterstützen (gem. Massnahme 48).</t>
  </si>
  <si>
    <t>Der Bedarf nach Suisse-Bilanz der Obstkulturen an P und K wird zu 75 % mit Kompost gedeckt (gem Kap. 2.4.1 sowie kompostierter Mist, kompostiertes Gärgut fest, kompostiertes Pilzsubstrat).</t>
  </si>
  <si>
    <t>Mindestens 10 Nistkästen in maximal einer ha</t>
  </si>
  <si>
    <t>Ziel: Dichte an Kästen auf einer ha, um Nistmöglichkeiten für seltene Vogelarten zu ermöglichen.
Nicht mit Massnahme 11 kumulierbar.</t>
  </si>
  <si>
    <t>Auf mindestens 10% der Rebbaufläche wird vollständig auf den Einsatz von Kupfer verzichtet.</t>
  </si>
  <si>
    <t>Die gleichen Nistkästen können nicht bei M 11 und M48 angerechnet werden. Ziel ist, durch eine gewisse Dichte an Nistkästen seltene Vogelarten zu fördern. Für die Auswahl der Nistkästen wird die Absprache mit dem lokalen Vogelschutzverein empfohlen.</t>
  </si>
  <si>
    <t>Pflege oder Anlegen eines blumenreichen Wiesenstreifens bei Folientunnels oder Gewächshäusern</t>
  </si>
  <si>
    <r>
      <t>Wiesenstreifen mindestens 1m breit, Fläche: ≥ 2 % der Fläche des gedeckten Anbaus, 
mindestens jedoch 100 m</t>
    </r>
    <r>
      <rPr>
        <vertAlign val="superscript"/>
        <sz val="10"/>
        <rFont val="Function Pro Book"/>
        <family val="2"/>
      </rPr>
      <t>2</t>
    </r>
    <r>
      <rPr>
        <sz val="10"/>
        <rFont val="Function Pro Book"/>
        <family val="2"/>
      </rPr>
      <t>.</t>
    </r>
  </si>
  <si>
    <t>Einsaat von Nützlingsstreifen (gemäss Definition DZV) sowie Pflanzung von Gemüseblühstreifen oder Begleitpflanzen in die Gemüsekulturen</t>
  </si>
  <si>
    <t>In mindestens einer Gemüsekultur werden nützlingsfördernde Begleitpflanzen eingesät. Es muss eine Mindestfläche von 25 a resp. 50 a erreicht werden. Mindestgrösse von Blühstreifen: Feldlänge x zwei Beet-Breiten.</t>
  </si>
  <si>
    <t>= nicht relevant für den Betrieb</t>
  </si>
  <si>
    <t>Biodiversität und BFF</t>
  </si>
  <si>
    <t>Maschinen, Mechanisierung</t>
  </si>
  <si>
    <t>Flächen und Biodiversität</t>
  </si>
  <si>
    <t>Enthornen erwachsener Tiere nur durch Tierarzt/Tierärztin und nicht während den Monaten Mai, Juni, Juli, August.</t>
  </si>
  <si>
    <t>Im Getreide-und Rapsanbau keine Hybridsorten angesät. (HOLL-Raps und Maishybriden sind zulässig.)</t>
  </si>
  <si>
    <t>Kein Einsatz und keine Lagerung von Herbiziden, Wachstumsregulatoren und Welkemitteln.</t>
  </si>
  <si>
    <t>Reinkupferhöchstmenge pro ha und Jahr eingehalten (Bio Suisse RL, Teil II, Art. 2.6.3.2)</t>
  </si>
  <si>
    <t>Letzter Spritzentest liegt maximal 3 Jahre zurück.</t>
  </si>
  <si>
    <t xml:space="preserve">Abbaubare Mulchfolien, die nach der Kulturführung in den Boden eingearbeitet werden können, sind in der FiBL Betriebsmittelliste aufgeführt. </t>
  </si>
  <si>
    <t>Jungpflanzen werden selbst angezogen oder von Betrieben gekauft, die Knospe-konform produzieren.</t>
  </si>
  <si>
    <t>Für neu gebaute Gewächshäuser gilt bei der Wärmedämmung ein mittlerer U-Wert von 2.1 W/m2K (Bio Suisse RL Teil II, Art. 2.7.1).</t>
  </si>
  <si>
    <t>Keine Verwendung von Sorten aus Zellfusionszüchtung. (Ausnahmen: Blumenkohl, Broccoli, Weisskohl, Wirz und Chicorée.)</t>
  </si>
  <si>
    <t>Empfehlungen</t>
  </si>
  <si>
    <t>Bei Neupflanzungen Wahl von krankheitstoleranten Sorten oder Klonen.</t>
  </si>
  <si>
    <t>Alle pflanzenbaulichen Massnahmen dienen auch der Erhöhung der Widerstandskraft der Reben.</t>
  </si>
  <si>
    <t>Zugeführte organische Substanz nicht oder nur flach eingearbeitet.</t>
  </si>
  <si>
    <t>Für neu gebaute Gewächshäuser: mittlerer U-Wert von 2.1 W/m2K bei der Wärmedämmung (Bio Suisse RL Teil II, Art. 2.7).</t>
  </si>
  <si>
    <r>
      <t xml:space="preserve">Habitatsstabilität und Artenvielfalt:
</t>
    </r>
    <r>
      <rPr>
        <sz val="8"/>
        <rFont val="Function Pro Book"/>
        <family val="2"/>
      </rPr>
      <t>- Sammelgebiet ist beschrieben.
- Gesammelte Pflanzenteile sind dokumentiert.
- Nutzungsintensität im Sammelgebiet ist beschrieben.
- Weitere Sammlungsaktivitäten im gleichen Gebiet sind aufgeführt.</t>
    </r>
  </si>
  <si>
    <t>Nachweis, dass im Sammelgebiet in den letzten 3 Jahren keine im Biolandbau unzulässigen Mitteln eingesetzt wurden.</t>
  </si>
  <si>
    <t>Sammelbewilligung vorhanden (sofern gesetzlich vorgesehen).</t>
  </si>
  <si>
    <t>Pro Betrieb maximal 500 Elternpaare (entspricht 20 Schlägen à 25 Paare; inkl. Nachwuchs).</t>
  </si>
  <si>
    <t>Offenfrontgehege: Mindestgrundfläche 4 m lang und 2 m breit. Auf mind. einem Drittel der Fläche sind die Wände dreiseitig geschlossen. Überdachung maximal 50 %.</t>
  </si>
  <si>
    <t>Das Aussengehege ist während des ganzen Lichttages zugänglich. Die Überdachung beträgt maximal 50 %.</t>
  </si>
  <si>
    <t>Mindestens 50 % der Stallgrundfläche (Innenbereich) ist eingestreut.</t>
  </si>
  <si>
    <t>Die männlichen Tiere werden nicht kastriert.</t>
  </si>
  <si>
    <t>Nur Gruppenhaltung. (Käfighaltung wird nicht mehr toleriert.)</t>
  </si>
  <si>
    <t>Wöchentlich mindestens einmal Auslauf ins Freiland oder unter Dach zur freien Bewegung.</t>
  </si>
  <si>
    <t>Die Mindestmasse für die professionelle Haltung sowie die Anforderungen der Tierschutzverordnung sind eingehalten.</t>
  </si>
  <si>
    <r>
      <rPr>
        <b/>
        <sz val="10"/>
        <rFont val="Function Pro Book"/>
        <family val="2"/>
      </rPr>
      <t>Zuchtgruppe</t>
    </r>
    <r>
      <rPr>
        <sz val="10"/>
        <rFont val="Function Pro Book"/>
        <family val="2"/>
      </rPr>
      <t>: pro Gruppe maximal 5 Zibben mit Jungen und 1 Zuchtbock; separater Futter-, Nest- und Aufenthaltsbereich vorhanden; pro Zibbe steht ein Nest zur Verfügung.</t>
    </r>
  </si>
  <si>
    <r>
      <rPr>
        <b/>
        <sz val="10"/>
        <rFont val="Function Pro Book"/>
        <family val="2"/>
      </rPr>
      <t>Remonten und Mastkaninchen</t>
    </r>
    <r>
      <rPr>
        <sz val="10"/>
        <rFont val="Function Pro Book"/>
        <family val="2"/>
      </rPr>
      <t>: Rückzugsbereich vorhanden; bis 60 Lebenstage maximal 60 Tiere pro Gruppe, ab 60 Tagen maximal 15 Tiere pro Gruppe.</t>
    </r>
  </si>
  <si>
    <t>Zukauf von Nicht-Knospe-Futter (CH- oder EU-BioV-Futter) maximal 10 %. (Bio Suisse RL Teil II, Art. 4.2.3.1)</t>
  </si>
  <si>
    <t>Standort</t>
  </si>
  <si>
    <t>Keine Systeme aus Kunststoff zur Gewinnung von Wabenhonig. (Bio Suisse RL Teil II, Art. 5.8.10)</t>
  </si>
  <si>
    <t>Ausreichende Entfernung der Bienenstöcke zu nichtlandwirtschaftlichen Verschmutzungsquellen.</t>
  </si>
  <si>
    <t>Produktion und Honig</t>
  </si>
  <si>
    <r>
      <t xml:space="preserve">Die totale Brutentnahme als Mittel der </t>
    </r>
    <r>
      <rPr>
        <b/>
        <sz val="10"/>
        <rFont val="Function Pro Book"/>
        <family val="2"/>
      </rPr>
      <t>Varroabekämpfung</t>
    </r>
    <r>
      <rPr>
        <sz val="10"/>
        <rFont val="Function Pro Book"/>
        <family val="2"/>
      </rPr>
      <t xml:space="preserve"> ist erlaubt, ebenso Königinnenabsperrgitter und Bienenfluchten. Pollenfallen dürfen am Flugloch angebracht werden. </t>
    </r>
  </si>
  <si>
    <t xml:space="preserve">Futter
</t>
  </si>
  <si>
    <t>Krankheitsvorsorge und Bienengesundheit</t>
  </si>
  <si>
    <r>
      <t xml:space="preserve">Biowinzerinfo abonniert 
</t>
    </r>
    <r>
      <rPr>
        <sz val="8"/>
        <rFont val="Function Pro Book"/>
        <family val="2"/>
      </rPr>
      <t xml:space="preserve">(https://www.bioaktuell.ch/pflanzenbau/rebbau/biorebbaubulletin). </t>
    </r>
  </si>
  <si>
    <t>Jungvieh bis 160 Tage</t>
  </si>
  <si>
    <t>Jungvieh über 2-jährig</t>
  </si>
  <si>
    <t>Jungvieh 160 Tage bis 1 Jahr</t>
  </si>
  <si>
    <t>Jungvieh 1 - 2 Jahre</t>
  </si>
  <si>
    <t>Mastkälber (60 - 220kg)</t>
  </si>
  <si>
    <t>Tiere der Pferdegattung</t>
  </si>
  <si>
    <t>Widderristhöhe &gt;148cm</t>
  </si>
  <si>
    <t>älter als 30 Monate</t>
  </si>
  <si>
    <t>6 - 30 Monate</t>
  </si>
  <si>
    <t>&lt; 6 Monate</t>
  </si>
  <si>
    <t>Widerristhöhe &lt; 148cm (Ponies, Kleinpferde und Esel)</t>
  </si>
  <si>
    <t>Lämmer oder Zicklein bis 1/2-jährig</t>
  </si>
  <si>
    <t>Andere Schafe über 1-jährig</t>
  </si>
  <si>
    <t>Andere Ziegen über 1-jährig</t>
  </si>
  <si>
    <t>Jungtiere über 1/2 bis 1-jährig (Ziegen od. Schafe)</t>
  </si>
  <si>
    <t>Mastschweine und Remonten (25 - 100 kg)</t>
  </si>
  <si>
    <t>Nicht säugende Zuchtsauen &gt; 6 Monate</t>
  </si>
  <si>
    <t>Säugende Zuchtsauen inkl. Saugferkel</t>
  </si>
  <si>
    <t>Abgesetzte Ferkel</t>
  </si>
  <si>
    <t>Bienen</t>
  </si>
  <si>
    <t xml:space="preserve">Lege- und Zuchthennen, Zuchthähne </t>
  </si>
  <si>
    <t>Junghennen, Junghähne, Küken</t>
  </si>
  <si>
    <t>Andere</t>
  </si>
  <si>
    <t>Wenig intensive Wiese</t>
  </si>
  <si>
    <t>Streueflächen</t>
  </si>
  <si>
    <t>Extensive Wiese od. Weide</t>
  </si>
  <si>
    <t>Waldweiden</t>
  </si>
  <si>
    <t>Uferwiesen</t>
  </si>
  <si>
    <t>Ackerschonstreifen</t>
  </si>
  <si>
    <t>Nützlingsstreifen auf off. Ackerfl.</t>
  </si>
  <si>
    <t>Buntbrachen</t>
  </si>
  <si>
    <t>Rotationsbrachen</t>
  </si>
  <si>
    <t>Säume auf Ackerfläche</t>
  </si>
  <si>
    <t>Hochstamm-Feldobstbäume</t>
  </si>
  <si>
    <t>Standortgerechte Einzelbäume</t>
  </si>
  <si>
    <t>Hecken, Feld- und Ufergehölze</t>
  </si>
  <si>
    <t>Rebflächen mit natürlicher Artenvielfalt</t>
  </si>
  <si>
    <t>Nützlingsstreifen in Dauerkulturen</t>
  </si>
  <si>
    <t>Wassergräben, Tümpel und Teiche</t>
  </si>
  <si>
    <t>Ruderalflächen, Steinhaufen, -wälle</t>
  </si>
  <si>
    <t>Regionsspezifische BFF auf LN</t>
  </si>
  <si>
    <t>Fläche BFF total</t>
  </si>
  <si>
    <t>Wiesen und Weiden</t>
  </si>
  <si>
    <t>BFF auf Acker</t>
  </si>
  <si>
    <t>Dauerkulturen und Gehölze</t>
  </si>
  <si>
    <t>1. Anteil BFF total = mindestens 7 % der LN</t>
  </si>
  <si>
    <r>
      <t xml:space="preserve">Detaillierte Informationen zu Anforderungen an die Fütterung auf Knospe-Betrieben finden sich im Merkblatt </t>
    </r>
    <r>
      <rPr>
        <b/>
        <sz val="9"/>
        <rFont val="Function Pro Book"/>
        <family val="2"/>
      </rPr>
      <t>Fütterungsrichtlinien</t>
    </r>
    <r>
      <rPr>
        <sz val="9"/>
        <rFont val="Function Pro Book"/>
        <family val="2"/>
      </rPr>
      <t xml:space="preserve"> (</t>
    </r>
    <r>
      <rPr>
        <sz val="9"/>
        <color rgb="FFFF0000"/>
        <rFont val="Function Pro Book"/>
        <family val="2"/>
      </rPr>
      <t>https://www.fibl.org/de/shop/1398-fuetterung</t>
    </r>
    <r>
      <rPr>
        <sz val="9"/>
        <rFont val="Function Pro Book"/>
        <family val="2"/>
      </rPr>
      <t xml:space="preserve">) und in der </t>
    </r>
    <r>
      <rPr>
        <b/>
        <sz val="9"/>
        <rFont val="Function Pro Book"/>
        <family val="2"/>
      </rPr>
      <t>Futtermittelliste</t>
    </r>
    <r>
      <rPr>
        <sz val="9"/>
        <rFont val="Function Pro Book"/>
        <family val="2"/>
      </rPr>
      <t xml:space="preserve"> (</t>
    </r>
    <r>
      <rPr>
        <sz val="9"/>
        <color rgb="FFFF0000"/>
        <rFont val="Function Pro Book"/>
        <family val="2"/>
      </rPr>
      <t>https://www.fibl.org/de/shop/1021-futtermittelliste</t>
    </r>
    <r>
      <rPr>
        <sz val="9"/>
        <rFont val="Function Pro Book"/>
        <family val="2"/>
      </rPr>
      <t xml:space="preserve">). </t>
    </r>
  </si>
  <si>
    <r>
      <t xml:space="preserve">Maximaler Anteil </t>
    </r>
    <r>
      <rPr>
        <b/>
        <sz val="10"/>
        <rFont val="Function Pro Book"/>
        <family val="2"/>
      </rPr>
      <t>Umstellungsfutter</t>
    </r>
    <r>
      <rPr>
        <sz val="10"/>
        <rFont val="Function Pro Book"/>
        <family val="2"/>
      </rPr>
      <t xml:space="preserve"> eingehalten 
</t>
    </r>
    <r>
      <rPr>
        <sz val="9"/>
        <rFont val="Function Pro Book"/>
        <family val="2"/>
      </rPr>
      <t>max. 30 % zugeführtes Umstellungsfutter; max. 60% eigenes Umstellungsfutter; max. 100% für Umstellungsbetriebe</t>
    </r>
  </si>
  <si>
    <r>
      <rPr>
        <b/>
        <sz val="10"/>
        <rFont val="Function Pro Book"/>
        <family val="2"/>
      </rPr>
      <t>Wiederkäuer</t>
    </r>
    <r>
      <rPr>
        <sz val="10"/>
        <rFont val="Function Pro Book"/>
        <family val="2"/>
      </rPr>
      <t xml:space="preserve">-Futter zu 100 % Schweizer Knospe-Qualität. 
</t>
    </r>
    <r>
      <rPr>
        <sz val="9"/>
        <rFont val="Function Pro Book"/>
        <family val="2"/>
      </rPr>
      <t>Ausnahme: Nebenprodukte aus inländischen Mühlen und Zuckerindustrie.</t>
    </r>
  </si>
  <si>
    <r>
      <t xml:space="preserve">Alle Mineralfutter-, Siliermittel und weitere nicht-Knospe zertifizierten Hilfsstoffe entsprechen der </t>
    </r>
    <r>
      <rPr>
        <b/>
        <sz val="10"/>
        <rFont val="Function Pro Book"/>
        <family val="2"/>
      </rPr>
      <t>Betriebsmittelliste</t>
    </r>
    <r>
      <rPr>
        <sz val="10"/>
        <rFont val="Function Pro Book"/>
        <family val="2"/>
      </rPr>
      <t xml:space="preserve"> Bio Suisse, FiBL.</t>
    </r>
  </si>
  <si>
    <t>Zucht und Herkunft der Tiere</t>
  </si>
  <si>
    <r>
      <t xml:space="preserve">Futtermitteleinsatz und Kennzeichnung  für </t>
    </r>
    <r>
      <rPr>
        <b/>
        <sz val="10"/>
        <rFont val="Function Pro Book"/>
        <family val="2"/>
      </rPr>
      <t>Haustiere</t>
    </r>
    <r>
      <rPr>
        <sz val="10"/>
        <rFont val="Function Pro Book"/>
        <family val="2"/>
      </rPr>
      <t xml:space="preserve"> entsprechen der Bio-V.
</t>
    </r>
    <r>
      <rPr>
        <sz val="9"/>
        <rFont val="Function Pro Book"/>
        <family val="2"/>
      </rPr>
      <t>GVO-frei, max. 5% nicht biologische landw. Rohstoffe.</t>
    </r>
  </si>
  <si>
    <t>Tierschutzverordnung des Bundes ist eingehalten.</t>
  </si>
  <si>
    <t>Keine Vollspaltenböden oder vollperforierte Böden</t>
  </si>
  <si>
    <t xml:space="preserve">Tierbestand im Talgebiet nicht grösser als 
2.5 DGVE pro ha LN </t>
  </si>
  <si>
    <t>Liegebereich für alle Tiere mit Einstreu und Tageslicht</t>
  </si>
  <si>
    <r>
      <t xml:space="preserve">Keine andere Form der künstlichen Reproduktion ausser künstliche Besamung (kein Embryotransfer (ET), Spermasexing, Klonen etc.). 
</t>
    </r>
    <r>
      <rPr>
        <sz val="9"/>
        <rFont val="Function Pro Book"/>
        <family val="2"/>
      </rPr>
      <t>Vor der Umstellung bereits auf dem Betrieb lebende Tiere aus ET können auf dem Betrieb bleiben.</t>
    </r>
  </si>
  <si>
    <r>
      <t>Bei Tierzukauf von nicht biologischen Betrieben:</t>
    </r>
    <r>
      <rPr>
        <b/>
        <sz val="10"/>
        <rFont val="Function Pro Book"/>
        <family val="2"/>
      </rPr>
      <t xml:space="preserve"> Wartefrist</t>
    </r>
    <r>
      <rPr>
        <sz val="10"/>
        <rFont val="Function Pro Book"/>
        <family val="2"/>
      </rPr>
      <t xml:space="preserve"> für Produkteverkauf eingehalten. 
(Bio Suisse RL Teil II, Kap. 4.4.3)</t>
    </r>
  </si>
  <si>
    <r>
      <t xml:space="preserve">Für Tiere von Nicht-Biobetrieben besteht ein </t>
    </r>
    <r>
      <rPr>
        <b/>
        <sz val="10"/>
        <rFont val="Function Pro Book"/>
        <family val="2"/>
      </rPr>
      <t>Aufzuchtvertrag</t>
    </r>
    <r>
      <rPr>
        <sz val="10"/>
        <rFont val="Function Pro Book"/>
        <family val="2"/>
      </rPr>
      <t>. Die Tiere kehren in jedem Fall auf den Ursprungsbetrieb zurück.</t>
    </r>
  </si>
  <si>
    <t>Abwesenheit der Tiere vom Heimbetrieb</t>
  </si>
  <si>
    <r>
      <rPr>
        <b/>
        <sz val="10"/>
        <rFont val="Function Pro Book"/>
        <family val="2"/>
      </rPr>
      <t>Alpung und Sömmerung</t>
    </r>
    <r>
      <rPr>
        <sz val="10"/>
        <rFont val="Function Pro Book"/>
        <family val="2"/>
      </rPr>
      <t xml:space="preserve"> erfolgt auf Bio-Betrieben oder in besonderen Fällen auf Betrieben, die die Anorderungen Art. 26-34 DZV einhalten.</t>
    </r>
  </si>
  <si>
    <r>
      <rPr>
        <b/>
        <sz val="10"/>
        <rFont val="Function Pro Book"/>
        <family val="2"/>
      </rPr>
      <t>Weidenutzung</t>
    </r>
    <r>
      <rPr>
        <sz val="10"/>
        <rFont val="Function Pro Book"/>
        <family val="2"/>
      </rPr>
      <t xml:space="preserve"> auf anderen Betrieben erfolgt gemäss einem der in den Bio Suisse RL definierten Fälle 
(Bio Suisse RL Teil II, Kap. 4.4.5).
</t>
    </r>
    <r>
      <rPr>
        <sz val="9"/>
        <rFont val="Function Pro Book"/>
        <family val="2"/>
      </rPr>
      <t>In allen nicht aufgeführten Fällen verlieren die Tiere ihre Bio-Anerkennung.</t>
    </r>
  </si>
  <si>
    <t>Keine Biovermarktung von tierischen Produkten nach der 4. Behandlung mit chemisch-synthetischen Mitteln oder Antibiotika innert Jahresfrist.</t>
  </si>
  <si>
    <r>
      <t xml:space="preserve">Doppelte Wartefrist bei chemisch-synthetischen Mitteln eingehalten.
</t>
    </r>
    <r>
      <rPr>
        <sz val="9"/>
        <rFont val="Function Pro Book"/>
        <family val="2"/>
      </rPr>
      <t>Ausnahme: Mittel zur Trockenstellung von Tieren mit Euterproblemen</t>
    </r>
  </si>
  <si>
    <r>
      <t xml:space="preserve">Keine zootechnischen Massnahmen (Beschneiden, Kürzen, Kapaunisieren, Enthornung von adulten Tieren, Nasenringe bei Schweinen).
</t>
    </r>
    <r>
      <rPr>
        <sz val="9"/>
        <rFont val="Function Pro Book"/>
        <family val="2"/>
      </rPr>
      <t>Ausnahmen für einzelne Tiere aus Sicherheitsgründen (Bio Suisse RL Teil II, Kap. 4.5.5)</t>
    </r>
  </si>
  <si>
    <t>Kein Einsatz von QAV-haltigen Reinigungs- und Desinfektionsmitteln bei Melkgerätschaften. Mittel einsetzen, die in der FiBL-Betriebsmittelliste aufgeführt sind. (QAV=Quartäre Ammoniumverbindungen)</t>
  </si>
  <si>
    <r>
      <t xml:space="preserve">Chemisch-synthetische Medikamente, Antibiotika und Hormone werden </t>
    </r>
    <r>
      <rPr>
        <b/>
        <sz val="10"/>
        <rFont val="Function Pro Book"/>
        <family val="2"/>
      </rPr>
      <t>nicht</t>
    </r>
    <r>
      <rPr>
        <sz val="10"/>
        <rFont val="Function Pro Book"/>
        <family val="2"/>
      </rPr>
      <t xml:space="preserve"> </t>
    </r>
    <r>
      <rPr>
        <b/>
        <sz val="10"/>
        <rFont val="Function Pro Book"/>
        <family val="2"/>
      </rPr>
      <t>vorbeugend</t>
    </r>
    <r>
      <rPr>
        <sz val="10"/>
        <rFont val="Function Pro Book"/>
        <family val="2"/>
      </rPr>
      <t xml:space="preserve"> eingesetzt. (Bio Suisse RL Teil II, Kap. 4.5)
</t>
    </r>
    <r>
      <rPr>
        <sz val="9"/>
        <rFont val="Function Pro Book"/>
        <family val="2"/>
      </rPr>
      <t>Eingeschränkte Anwendung auf tierärztliche Verordnung</t>
    </r>
  </si>
  <si>
    <r>
      <t xml:space="preserve">Auch </t>
    </r>
    <r>
      <rPr>
        <b/>
        <sz val="10"/>
        <rFont val="Function Pro Book"/>
        <family val="2"/>
      </rPr>
      <t>Hausgarten</t>
    </r>
    <r>
      <rPr>
        <sz val="10"/>
        <rFont val="Function Pro Book"/>
        <family val="2"/>
      </rPr>
      <t xml:space="preserve"> (zur Selbstversorgung) wird biologisch bewirtschaftet: nur Hilfsstoffe der Betriebsmittelliste eingesetzt.</t>
    </r>
  </si>
  <si>
    <r>
      <t xml:space="preserve">Bewirtschafter:in des Umstellerbetriebs führt keine nicht-biologischen Betriebe oder ist an deren Führung beteiligt.
</t>
    </r>
    <r>
      <rPr>
        <sz val="9"/>
        <rFont val="Function Pro Book"/>
        <family val="2"/>
      </rPr>
      <t>Ausnahme: Sömmerungsbetrieb</t>
    </r>
  </si>
  <si>
    <r>
      <t xml:space="preserve">Verpachtung von Flächen an nicht biologische Betriebe:
</t>
    </r>
    <r>
      <rPr>
        <sz val="9"/>
        <rFont val="Function Pro Book"/>
        <family val="2"/>
      </rPr>
      <t>- Vertragsdauer idR min. 6 Jahre</t>
    </r>
  </si>
  <si>
    <r>
      <t xml:space="preserve">Zupacht und Nutzung von nicht biologischem Land als LN: 
</t>
    </r>
    <r>
      <rPr>
        <sz val="9"/>
        <rFont val="Function Pro Book"/>
        <family val="2"/>
      </rPr>
      <t>Flächen werden min. 3 Jahre von Knospe-Betrieb bewirtschaftet (kein Flächenabtausch)</t>
    </r>
  </si>
  <si>
    <r>
      <rPr>
        <b/>
        <sz val="10"/>
        <rFont val="Function Pro Book"/>
        <family val="2"/>
      </rPr>
      <t>Lohnarbeit</t>
    </r>
    <r>
      <rPr>
        <sz val="10"/>
        <rFont val="Function Pro Book"/>
        <family val="2"/>
      </rPr>
      <t xml:space="preserve"> nur mit zugelassenen Hilfsstoffen der FiBL-Betriebsmittelliste. 
</t>
    </r>
    <r>
      <rPr>
        <sz val="9"/>
        <rFont val="Function Pro Book"/>
        <family val="2"/>
      </rPr>
      <t>Ausnahme: Säen mit gebeiztem Saatgut (Lagerung nichtbiokonformer Produkte und Maschinenreinigung ausserhalb des Bio-Betriebsgeländes)</t>
    </r>
  </si>
  <si>
    <t>Deklaration der Produkte der Umstellungsflächen als Umstellungsprodukte (bzw. nicht biologisch)</t>
  </si>
  <si>
    <r>
      <rPr>
        <b/>
        <sz val="10"/>
        <rFont val="Function Pro Book"/>
        <family val="2"/>
      </rPr>
      <t>Gesamter Betrieb wird umgestellt.</t>
    </r>
    <r>
      <rPr>
        <sz val="10"/>
        <rFont val="Function Pro Book"/>
        <family val="2"/>
      </rPr>
      <t xml:space="preserve"> (Bio Suisse RL Teil II, Kap. 1.2)
</t>
    </r>
    <r>
      <rPr>
        <sz val="9"/>
        <rFont val="Function Pro Book"/>
        <family val="2"/>
      </rPr>
      <t xml:space="preserve">Umstellungszeit min. 2 Kalenderjahre. </t>
    </r>
    <r>
      <rPr>
        <sz val="10"/>
        <rFont val="Function Pro Book"/>
        <family val="2"/>
      </rPr>
      <t xml:space="preserve">
</t>
    </r>
    <r>
      <rPr>
        <sz val="9"/>
        <rFont val="Function Pro Book"/>
        <family val="2"/>
      </rPr>
      <t>Schrittweise Umstellung mit Ausnahmebewilligung MKA möglich.</t>
    </r>
  </si>
  <si>
    <t>Soziale Anforderungen</t>
  </si>
  <si>
    <r>
      <t xml:space="preserve">Betrieb mit familienfremden Arbeitskräften: Arbeiter*innenrechte sind eingehalten (Lohn, Leistungen, Gesundheit und Sicherheit, Gleichstellung usw.)
</t>
    </r>
    <r>
      <rPr>
        <sz val="9"/>
        <rFont val="Function Pro Book"/>
        <family val="2"/>
      </rPr>
      <t>(Bio Suisse RL Teil I, Kap. 4)</t>
    </r>
  </si>
  <si>
    <t>Schriftlicher Arbeitsvertrag für alle Mitarbeitenden.</t>
  </si>
  <si>
    <r>
      <rPr>
        <b/>
        <sz val="10"/>
        <rFont val="Function Pro Book"/>
        <family val="2"/>
      </rPr>
      <t>Tierzukauf</t>
    </r>
    <r>
      <rPr>
        <sz val="10"/>
        <rFont val="Function Pro Book"/>
        <family val="2"/>
      </rPr>
      <t xml:space="preserve"> nur von Biobetrieben
</t>
    </r>
    <r>
      <rPr>
        <sz val="9"/>
        <rFont val="Function Pro Book"/>
        <family val="2"/>
      </rPr>
      <t>Ausnahmebewilligung durch Zertifizierungsstelle, z.B. für männliche Zuchttiere und Nischenrassen (Bio Suisse RL Teil II, Kap. 4.4.2)</t>
    </r>
  </si>
  <si>
    <r>
      <t xml:space="preserve">Gebäude für Pflanzenbau und Tierhaltung sind freistehend. (Bio Suisse RL, Teil II, Art. 1.2.1.1)
</t>
    </r>
    <r>
      <rPr>
        <sz val="9"/>
        <rFont val="Function Pro Book"/>
        <family val="2"/>
      </rPr>
      <t>Übergangsfrist für bestehende Gebäude bis 2037</t>
    </r>
  </si>
  <si>
    <t>Betriebsgemeinschaft nur mit anderen Knospe-Betrieben.</t>
  </si>
  <si>
    <t>Empfehlung: Haltung standortangepasster Rassen und Zuchtlinien</t>
  </si>
  <si>
    <r>
      <t xml:space="preserve">Zwischen zwei Hauptkulturen der gleichen Art ist min. ein Jahr </t>
    </r>
    <r>
      <rPr>
        <b/>
        <sz val="10"/>
        <rFont val="Function Pro Book"/>
        <family val="2"/>
      </rPr>
      <t>Anbaupause</t>
    </r>
    <r>
      <rPr>
        <sz val="10"/>
        <rFont val="Function Pro Book"/>
        <family val="2"/>
      </rPr>
      <t xml:space="preserve"> eingehalten. 
</t>
    </r>
    <r>
      <rPr>
        <sz val="9"/>
        <rFont val="Function Pro Book"/>
        <family val="2"/>
      </rPr>
      <t>Gemüsebau: Anbaupause von 24 Monaten zwischen zwei Hauptkulturen der gleichen Familie.</t>
    </r>
  </si>
  <si>
    <r>
      <t xml:space="preserve">Saat- und Pflanzgut stammen aus biologischem Anbau. </t>
    </r>
    <r>
      <rPr>
        <sz val="9"/>
        <rFont val="Function Pro Book"/>
        <family val="2"/>
      </rPr>
      <t>Ausnahme: Bestätigung der Nichtverfügbarkeit durch Bio-Saatgutstelle via www.organicxseeds.ch</t>
    </r>
  </si>
  <si>
    <t>Kein Einsatz und keine Lagerung chemisch-synthetischer oder gentechnisch hergestellter Pflanzenschutzmittel (PSM).</t>
  </si>
  <si>
    <r>
      <t xml:space="preserve">Obergrenze der Bewirtschaftungsintensität nicht überschritten.
</t>
    </r>
    <r>
      <rPr>
        <sz val="8"/>
        <rFont val="Function Pro Book"/>
        <family val="2"/>
      </rPr>
      <t>Talzone: 2.5 DGVE/ha düngbare Fläche (DF)
Hügelzone: 2.1 DGVE/ha DF
Bergzone 1: 1.8 DGVE/ha DF
Bergzone 2: 1.4 DGVE/ha DF
Bergzone 3: 1.2 DGVE/ha DF
Bergzone 4: 1.1 DGVE/ha DF</t>
    </r>
  </si>
  <si>
    <r>
      <t>Nährstoffbilanz ausgeglichen.</t>
    </r>
    <r>
      <rPr>
        <sz val="8"/>
        <rFont val="Function Pro Book"/>
        <family val="2"/>
      </rPr>
      <t xml:space="preserve">
Betriebe, welche keine N- oder P-haltigen Dünger zuführen, sind in der Regel befreit von der Berechnung der Suisse-Bilanz, wenn der Viehbesatz pro Hektare düngbare Fläche folgende Werte nicht überschreitet:
Talzone: 2.0 DGVE/ha DF
Hügelzone:1.6 DGVE/ha DF
Bergzone 1: 1.4 DGVE/ha DF
Bergzone 2: 1.1 DGVE/ha DF
Bergzone 3: 0.9 DGVE/ha DF
Bergzone 4: 0.8 DGVE/ha DF</t>
    </r>
  </si>
  <si>
    <r>
      <t xml:space="preserve">Das Merkblatt </t>
    </r>
    <r>
      <rPr>
        <b/>
        <sz val="9"/>
        <rFont val="Function Pro Book"/>
        <family val="2"/>
      </rPr>
      <t>Hof- und Recyclingdünger</t>
    </r>
    <r>
      <rPr>
        <sz val="9"/>
        <rFont val="Function Pro Book"/>
        <family val="2"/>
      </rPr>
      <t xml:space="preserve"> erläutert Bio Suisse RL genauer (</t>
    </r>
    <r>
      <rPr>
        <sz val="9"/>
        <color rgb="FFFF0000"/>
        <rFont val="Function Pro Book"/>
        <family val="2"/>
      </rPr>
      <t>https://www.fibl.org/de/shop/1800-recyclingduenger</t>
    </r>
    <r>
      <rPr>
        <sz val="9"/>
        <rFont val="Function Pro Book"/>
        <family val="2"/>
      </rPr>
      <t>).</t>
    </r>
  </si>
  <si>
    <r>
      <t xml:space="preserve">Wird Hofdünger über eine Biogasanlage oder einen Lohnunternehmer zugeführt, muss ein </t>
    </r>
    <r>
      <rPr>
        <b/>
        <sz val="10"/>
        <rFont val="Function Pro Book"/>
        <family val="2"/>
      </rPr>
      <t>Hofdüngerabnahmevertrag</t>
    </r>
    <r>
      <rPr>
        <sz val="10"/>
        <rFont val="Function Pro Book"/>
        <family val="2"/>
      </rPr>
      <t xml:space="preserve"> vorliegen. (Bio Suisse RL Teil II, Art. 2.4.3.1)</t>
    </r>
  </si>
  <si>
    <r>
      <rPr>
        <b/>
        <sz val="10"/>
        <rFont val="Function Pro Book"/>
        <family val="2"/>
      </rPr>
      <t>Hofdüngerzufuhr</t>
    </r>
    <r>
      <rPr>
        <sz val="10"/>
        <rFont val="Function Pro Book"/>
        <family val="2"/>
      </rPr>
      <t xml:space="preserve"> von Biobetrieben. 
</t>
    </r>
    <r>
      <rPr>
        <sz val="9"/>
        <rFont val="Function Pro Book"/>
        <family val="2"/>
      </rPr>
      <t xml:space="preserve">Wenn Hofdünger von nicht-biologischen Betrieben zugeführt wird, ist der </t>
    </r>
    <r>
      <rPr>
        <b/>
        <sz val="9"/>
        <rFont val="Function Pro Book"/>
        <family val="2"/>
      </rPr>
      <t>Nachweis</t>
    </r>
    <r>
      <rPr>
        <sz val="9"/>
        <rFont val="Function Pro Book"/>
        <family val="2"/>
      </rPr>
      <t xml:space="preserve"> erbracht, dass innerhalb der Distanzlimiten kein Biohofdünger angeboten wird. (Bio Suisse RL Teil II, Art. 2.4.3.1)</t>
    </r>
  </si>
  <si>
    <r>
      <t xml:space="preserve">Mindestens 50% des anfallenden Hofdüngers kann auf dem eigenen Betrieb ausgebracht werden.
</t>
    </r>
    <r>
      <rPr>
        <b/>
        <sz val="9"/>
        <rFont val="Function Pro Book"/>
        <family val="2"/>
      </rPr>
      <t>Hofdüngerabgabe</t>
    </r>
    <r>
      <rPr>
        <sz val="9"/>
        <rFont val="Function Pro Book"/>
        <family val="2"/>
      </rPr>
      <t xml:space="preserve"> nur an Biobetriebe. </t>
    </r>
  </si>
  <si>
    <r>
      <rPr>
        <b/>
        <sz val="10"/>
        <rFont val="Function Pro Book"/>
        <family val="2"/>
      </rPr>
      <t>Recyclingdünger</t>
    </r>
    <r>
      <rPr>
        <sz val="10"/>
        <rFont val="Function Pro Book"/>
        <family val="2"/>
      </rPr>
      <t>: Der Anteil von Gärgut (fest und flüssig) macht max. 50% des Nährstoffbedarfs aus. (Bio Suisse RL Teil II, Art. 2.4.3.2)</t>
    </r>
  </si>
  <si>
    <r>
      <rPr>
        <b/>
        <sz val="10"/>
        <rFont val="Function Pro Book"/>
        <family val="2"/>
      </rPr>
      <t xml:space="preserve">Distanzlimite </t>
    </r>
    <r>
      <rPr>
        <sz val="10"/>
        <rFont val="Function Pro Book"/>
        <family val="2"/>
      </rPr>
      <t xml:space="preserve">bei Hofdüngerzufuhr und -abgabe eingehalten.
</t>
    </r>
    <r>
      <rPr>
        <sz val="9"/>
        <rFont val="Function Pro Book"/>
        <family val="2"/>
      </rPr>
      <t>Gülle/Gärgülle: 20km
Geflügelmist: 80km
Mist und Gärmist von anderen Tieren: 40km</t>
    </r>
  </si>
  <si>
    <r>
      <t xml:space="preserve">Keine Zufuhr von getrockneten Hofdüngern.
</t>
    </r>
    <r>
      <rPr>
        <sz val="9"/>
        <rFont val="Function Pro Book"/>
        <family val="2"/>
      </rPr>
      <t xml:space="preserve">Ausnahmen bei Herstellung mit erneuerbarer Energie oder Abwärme. </t>
    </r>
  </si>
  <si>
    <r>
      <t xml:space="preserve">Kein Einsatz und keine Lagerung von </t>
    </r>
    <r>
      <rPr>
        <b/>
        <sz val="10"/>
        <rFont val="Function Pro Book"/>
        <family val="2"/>
      </rPr>
      <t>Handelsdüngern</t>
    </r>
    <r>
      <rPr>
        <sz val="10"/>
        <rFont val="Function Pro Book"/>
        <family val="2"/>
      </rPr>
      <t>, die nicht in der Betriebsmittelliste aufgeführt sind.</t>
    </r>
  </si>
  <si>
    <t xml:space="preserve">Pflanzenschutz erfolgt mit mechanischen und biotechnischen Massnahmen oder Pflanzenschutzmitteln der Betriebsmittelliste. </t>
  </si>
  <si>
    <t xml:space="preserve">Beikrautregulierung erfolgt mit zugelassenen Technologien (z.B. mechanisch, Heisswasser). </t>
  </si>
  <si>
    <r>
      <rPr>
        <b/>
        <sz val="10"/>
        <rFont val="Function Pro Book"/>
        <family val="2"/>
      </rPr>
      <t>Reinkupferhöchstmenge</t>
    </r>
    <r>
      <rPr>
        <sz val="10"/>
        <rFont val="Function Pro Book"/>
        <family val="2"/>
      </rPr>
      <t xml:space="preserve"> pro ha und Jahr eingehalten: </t>
    </r>
    <r>
      <rPr>
        <sz val="9"/>
        <rFont val="Function Pro Book"/>
        <family val="2"/>
      </rPr>
      <t>Durchschnitt der gesamtbetrieblichen Rebfläche, über die letzten fünf Jahre: 3 kg
Einzelparzelle, über die letzten fünf Jahre: 4 kg
Einzelparzelle pro Jahr: 6 kg (Mengen &gt; 4kg müssen der Zertifizierungsstelle gemeldet werden) (Bio Suisse RL Teil II, Art. 2.6.3.2)</t>
    </r>
  </si>
  <si>
    <r>
      <rPr>
        <b/>
        <sz val="10"/>
        <rFont val="Function Pro Book"/>
        <family val="2"/>
      </rPr>
      <t>Düngung</t>
    </r>
    <r>
      <rPr>
        <sz val="10"/>
        <rFont val="Function Pro Book"/>
        <family val="2"/>
      </rPr>
      <t xml:space="preserve"> ausschliesslich mit organischem Stickstoff; mineralische Ergänzungsdüngung minimal.</t>
    </r>
  </si>
  <si>
    <r>
      <rPr>
        <b/>
        <sz val="10"/>
        <rFont val="Function Pro Book"/>
        <family val="2"/>
      </rPr>
      <t>Unterstockbereich</t>
    </r>
    <r>
      <rPr>
        <sz val="10"/>
        <rFont val="Function Pro Book"/>
        <family val="2"/>
      </rPr>
      <t xml:space="preserve"> mechanisch offengehalten oder mit org. Material bzw. langlebigem Kunststoffgewebe abgedeckt.</t>
    </r>
  </si>
  <si>
    <t>Kontrollorganisation</t>
  </si>
  <si>
    <r>
      <t xml:space="preserve">Keine gleichzeitige Vermarktung des gleichen Produkts in biologischer und konventioneller Qualität. 
</t>
    </r>
    <r>
      <rPr>
        <sz val="9"/>
        <rFont val="Function Pro Book"/>
        <family val="2"/>
      </rPr>
      <t>Ausnahme: Verkaufsfertig verpackt zugekaufte Produkte. Diese zugekauften Parallelprodukte dürfen weder umetikettiert noch umgepackt werden.</t>
    </r>
  </si>
  <si>
    <r>
      <rPr>
        <b/>
        <sz val="10"/>
        <rFont val="Function Pro Book"/>
        <family val="2"/>
      </rPr>
      <t>Deklarationsvorschriften</t>
    </r>
    <r>
      <rPr>
        <sz val="10"/>
        <rFont val="Function Pro Book"/>
        <family val="2"/>
      </rPr>
      <t xml:space="preserve"> der Bio-Verordnung und der Bio Suisse eingehalten.</t>
    </r>
  </si>
  <si>
    <r>
      <rPr>
        <b/>
        <sz val="10"/>
        <rFont val="Function Pro Book"/>
        <family val="2"/>
      </rPr>
      <t>Vermarktung</t>
    </r>
    <r>
      <rPr>
        <sz val="10"/>
        <rFont val="Function Pro Book"/>
        <family val="2"/>
      </rPr>
      <t xml:space="preserve"> von vollst. aus Wildsammlung stammenden Produkten: Herkunft muss mit «zertifizierte Wildsammlung» bei der Sachbezeichnung aufgeführt sein.</t>
    </r>
  </si>
  <si>
    <t xml:space="preserve">Halbfabrikate und Endprodukte, welche die Bio-Suisse-Knospe-Standards erfüllen, müssen auf Begleitdokumenten mit «Schweizer Knospe» oder «CH-Knospe» gekennzeichnet werden. </t>
  </si>
  <si>
    <t>Impressum</t>
  </si>
  <si>
    <r>
      <t xml:space="preserve">Maximal 5 % der landw. Zutaten aus konventionellem Anbau.
</t>
    </r>
    <r>
      <rPr>
        <sz val="9"/>
        <rFont val="Function Pro Book"/>
        <family val="2"/>
      </rPr>
      <t>Liste zugelassener nicht biol. Zutaten Teil C Anhang 3 Bio-V</t>
    </r>
  </si>
  <si>
    <r>
      <t xml:space="preserve">Herkunft der Rohstoffe klar deklariert, belegt und nachvollziehbar.
</t>
    </r>
    <r>
      <rPr>
        <sz val="9"/>
        <rFont val="Function Pro Book"/>
        <family val="2"/>
      </rPr>
      <t>Aktuelle Bio- bzw. Knospe-Zertifizierung aller Lieferanten und Produkte liegt vor.</t>
    </r>
  </si>
  <si>
    <t>Kein Einsatz von Farbstoffen.</t>
  </si>
  <si>
    <r>
      <t xml:space="preserve">Kalium- und Natriumnitrit: Nur separat zugelassen beim </t>
    </r>
    <r>
      <rPr>
        <b/>
        <sz val="10"/>
        <rFont val="Function Pro Book"/>
        <family val="2"/>
      </rPr>
      <t>Pökeln</t>
    </r>
    <r>
      <rPr>
        <sz val="10"/>
        <rFont val="Function Pro Book"/>
        <family val="2"/>
      </rPr>
      <t xml:space="preserve"> von Fleisch und Fleischwaren.</t>
    </r>
  </si>
  <si>
    <r>
      <rPr>
        <b/>
        <sz val="10"/>
        <rFont val="Function Pro Book"/>
        <family val="2"/>
      </rPr>
      <t>Wein und Schaumwein</t>
    </r>
    <r>
      <rPr>
        <sz val="10"/>
        <rFont val="Function Pro Book"/>
        <family val="2"/>
      </rPr>
      <t>: Dem Traubenmost dürfen Zucker, Traubenmostkonzentrat und rektifiziertes Traubenmostkonzentrat zugegeben werden. Die mögliche Erhöhung des Alkoholgehaltes liegt neu bei 1,5 statt 1,25 Volumenprozent (entspricht 3 kg Saccharose/to)</t>
    </r>
  </si>
  <si>
    <r>
      <t xml:space="preserve">Der Gehalt von Hydroxymethylfurfural (HMF) muss bei der </t>
    </r>
    <r>
      <rPr>
        <b/>
        <sz val="10"/>
        <rFont val="Function Pro Book"/>
        <family val="2"/>
      </rPr>
      <t>Honigabfüllung</t>
    </r>
    <r>
      <rPr>
        <sz val="10"/>
        <rFont val="Function Pro Book"/>
        <family val="2"/>
      </rPr>
      <t xml:space="preserve"> gemessen werden. </t>
    </r>
  </si>
  <si>
    <t>Geformte Fleischerzeugnisse aus zerkleinertem Fleisch müssen gekennzeichnet werden.</t>
  </si>
  <si>
    <r>
      <rPr>
        <b/>
        <sz val="10"/>
        <rFont val="Function Pro Book"/>
        <family val="2"/>
      </rPr>
      <t>Entalkoholisierte</t>
    </r>
    <r>
      <rPr>
        <sz val="10"/>
        <rFont val="Function Pro Book"/>
        <family val="2"/>
      </rPr>
      <t xml:space="preserve"> Obstweine müssen gekennzeichnet werden. </t>
    </r>
  </si>
  <si>
    <r>
      <t>Sind Knospe-</t>
    </r>
    <r>
      <rPr>
        <b/>
        <sz val="10"/>
        <rFont val="Function Pro Book"/>
        <family val="2"/>
      </rPr>
      <t>Aromaextrakte</t>
    </r>
    <r>
      <rPr>
        <sz val="10"/>
        <rFont val="Function Pro Book"/>
        <family val="2"/>
      </rPr>
      <t xml:space="preserve"> Bestandteil der namensgebenden Zutat im Endprodukt, müssen weitere Bestandteile dieser Zutat enthalten sein. </t>
    </r>
  </si>
  <si>
    <r>
      <rPr>
        <b/>
        <sz val="10"/>
        <rFont val="Function Pro Book"/>
        <family val="2"/>
      </rPr>
      <t>Hygienekonzept</t>
    </r>
    <r>
      <rPr>
        <sz val="10"/>
        <rFont val="Function Pro Book"/>
        <family val="2"/>
      </rPr>
      <t xml:space="preserve"> gemäss Lebensmittelverordnung vorhanden.</t>
    </r>
  </si>
  <si>
    <r>
      <t xml:space="preserve">Bei </t>
    </r>
    <r>
      <rPr>
        <b/>
        <sz val="10"/>
        <rFont val="Function Pro Book"/>
        <family val="2"/>
      </rPr>
      <t>Lohnverarbeitung</t>
    </r>
    <r>
      <rPr>
        <sz val="10"/>
        <rFont val="Function Pro Book"/>
        <family val="2"/>
      </rPr>
      <t xml:space="preserve">: Vertrag mit Verarbeiter abgeschlossen. 
</t>
    </r>
    <r>
      <rPr>
        <sz val="9"/>
        <rFont val="Function Pro Book"/>
        <family val="2"/>
      </rPr>
      <t>Wenn Lohnverarbeiter nicht Knospe-zertifiziert ist, darf er für höchstens 5 Bioproduzen*innen verarbeiten.</t>
    </r>
  </si>
  <si>
    <t>Hofverarbeitung und Handel</t>
  </si>
  <si>
    <r>
      <rPr>
        <b/>
        <sz val="10"/>
        <rFont val="Function Pro Book"/>
        <family val="2"/>
      </rPr>
      <t>Warenflüsse</t>
    </r>
    <r>
      <rPr>
        <sz val="10"/>
        <rFont val="Function Pro Book"/>
        <family val="2"/>
      </rPr>
      <t xml:space="preserve"> sind nachvollziehbar und können belegt werden.
</t>
    </r>
    <r>
      <rPr>
        <sz val="9"/>
        <rFont val="Function Pro Book"/>
        <family val="2"/>
      </rPr>
      <t>Bei Verarbeitung von biol. und nicht biol. Produkten: Strikte Trennung der Warenflüsse.</t>
    </r>
  </si>
  <si>
    <t>Rezepturen und Verarbeitsungsjournal liegen vor.</t>
  </si>
  <si>
    <r>
      <rPr>
        <b/>
        <sz val="10"/>
        <rFont val="Function Pro Book"/>
        <family val="2"/>
      </rPr>
      <t>Namensgebende</t>
    </r>
    <r>
      <rPr>
        <sz val="10"/>
        <rFont val="Function Pro Book"/>
        <family val="2"/>
      </rPr>
      <t xml:space="preserve"> Zutaten haben Knospe-Qualität.
</t>
    </r>
  </si>
  <si>
    <t>Vermarktung</t>
  </si>
  <si>
    <t xml:space="preserve">Keine Verwendung von Verarbeitungsmethoden, Zutaten oder Zusatzstoffen, die in den produktspezifischen Kapiteln nicht ausdrücklich zugelassen sind (Positivlisten). </t>
  </si>
  <si>
    <r>
      <t xml:space="preserve">Sammelgebiet ist in Parzellenplänen mit Mindestgenauigkeit 1:50'000 dokumentiert
</t>
    </r>
    <r>
      <rPr>
        <sz val="8"/>
        <rFont val="Function Pro Book"/>
        <family val="2"/>
      </rPr>
      <t>- Topografische und pedoklimatische Verhältnisse.
- Besitz- und Nutzrechtsverhältnisse.
- Emissionsquellen im Gebiet und in der Nachbarschaft.</t>
    </r>
  </si>
  <si>
    <t>Bei vegetativem Vermehrungsmaterial ist der Einkauf von nicht-Biomaterial zur Weiterkultivierung mit Einschränkungen möglich.</t>
  </si>
  <si>
    <r>
      <rPr>
        <b/>
        <sz val="10"/>
        <rFont val="Function Pro Book"/>
        <family val="2"/>
      </rPr>
      <t xml:space="preserve">Gewächshäuser </t>
    </r>
    <r>
      <rPr>
        <sz val="10"/>
        <rFont val="Function Pro Book"/>
        <family val="2"/>
      </rPr>
      <t xml:space="preserve">im Winter (01.12. bis 28.2.) höchstens frostfrei geheizt (bis maximal 5°C)
</t>
    </r>
    <r>
      <rPr>
        <sz val="9"/>
        <rFont val="Function Pro Book"/>
        <family val="2"/>
      </rPr>
      <t>Ausnahmen bei isolierten Gewächshäusern bis 18°C</t>
    </r>
  </si>
  <si>
    <r>
      <t xml:space="preserve">Keine Assimilationsbeleuchtung 
</t>
    </r>
    <r>
      <rPr>
        <sz val="9"/>
        <rFont val="Function Pro Book"/>
        <family val="2"/>
      </rPr>
      <t>Ausnahme: Anzucht von Pflanzgut, Vermehrungsmaterial, Mutterpflanzen zur Stecklingsgewinnung</t>
    </r>
  </si>
  <si>
    <t>Handel und Vermarktung</t>
  </si>
  <si>
    <t>Zierpflanzen und Topfkräuter</t>
  </si>
  <si>
    <r>
      <rPr>
        <b/>
        <sz val="10"/>
        <rFont val="Function Pro Book"/>
        <family val="2"/>
      </rPr>
      <t>Nicht-biologische Zierpflanzen</t>
    </r>
    <r>
      <rPr>
        <sz val="10"/>
        <rFont val="Function Pro Book"/>
        <family val="2"/>
      </rPr>
      <t xml:space="preserve"> werden innerhalb der Klimazone oder im Verkaufsabteil getrennt von Biopflanzen angeboten und mit "nicht biologisch" deklariert.</t>
    </r>
  </si>
  <si>
    <r>
      <t xml:space="preserve">Keine Verwendung von Saatgut mit chemisch-synthetischer </t>
    </r>
    <r>
      <rPr>
        <b/>
        <sz val="10"/>
        <rFont val="Function Pro Book"/>
        <family val="2"/>
      </rPr>
      <t>Beizung</t>
    </r>
    <r>
      <rPr>
        <sz val="10"/>
        <rFont val="Function Pro Book"/>
        <family val="2"/>
      </rPr>
      <t>.</t>
    </r>
  </si>
  <si>
    <r>
      <t xml:space="preserve">Substrate und Substrateinzelkomponenten sind auf der aktuellen Betriebsmittelliste gelistet. 
</t>
    </r>
    <r>
      <rPr>
        <sz val="9"/>
        <color rgb="FFFF0000"/>
        <rFont val="Function Pro Book"/>
        <family val="2"/>
      </rPr>
      <t>https://www.fibl.org/de/shop/1032-hilfsstoffliste</t>
    </r>
  </si>
  <si>
    <r>
      <t xml:space="preserve">Saatgut, Stecklinge und sonstiges Vermehrungsmaterial stammen aus biologischem Anbau.
</t>
    </r>
    <r>
      <rPr>
        <sz val="9"/>
        <rFont val="Function Pro Book"/>
        <family val="2"/>
      </rPr>
      <t>Ausnahmen Bio Suisse RL Teil II, Kap 2.2.3
Verfügbarkeitseinteilung in den Sortenlisten</t>
    </r>
    <r>
      <rPr>
        <sz val="10"/>
        <rFont val="Function Pro Book"/>
        <family val="2"/>
      </rPr>
      <t xml:space="preserve"> </t>
    </r>
    <r>
      <rPr>
        <sz val="9"/>
        <color rgb="FFFF0000"/>
        <rFont val="Function Pro Book"/>
        <family val="2"/>
      </rPr>
      <t xml:space="preserve">(https://www.bioaktuell.ch/sortenlisten)
</t>
    </r>
  </si>
  <si>
    <r>
      <t xml:space="preserve">Maximaler </t>
    </r>
    <r>
      <rPr>
        <b/>
        <sz val="10"/>
        <rFont val="Function Pro Book"/>
        <family val="2"/>
      </rPr>
      <t>Torfgehalt</t>
    </r>
    <r>
      <rPr>
        <sz val="10"/>
        <rFont val="Function Pro Book"/>
        <family val="2"/>
      </rPr>
      <t xml:space="preserve"> in Substraten eingehalten. 
</t>
    </r>
    <r>
      <rPr>
        <sz val="9"/>
        <rFont val="Function Pro Book"/>
        <family val="2"/>
      </rPr>
      <t xml:space="preserve">Anzuchtsubstrate Jungpflanzen 60 %, Kultursubstrate für Topfkräuter und Zimmerpflanzen 30% (Bio Suisse RL Teil II, Art. 2.1.2.3). </t>
    </r>
  </si>
  <si>
    <t>Speisepilze</t>
  </si>
  <si>
    <r>
      <rPr>
        <b/>
        <sz val="10"/>
        <rFont val="Function Pro Book"/>
        <family val="2"/>
      </rPr>
      <t>Ausgangsstoffe</t>
    </r>
    <r>
      <rPr>
        <sz val="10"/>
        <rFont val="Function Pro Book"/>
        <family val="2"/>
      </rPr>
      <t xml:space="preserve"> organisch und/oder mineralisch. Min. 75% der einzelnen Substratbestandteile stammen aus Bio-Produktion.</t>
    </r>
  </si>
  <si>
    <r>
      <t xml:space="preserve">Ausschliesslich </t>
    </r>
    <r>
      <rPr>
        <b/>
        <sz val="10"/>
        <rFont val="Function Pro Book"/>
        <family val="2"/>
      </rPr>
      <t>Biostroh</t>
    </r>
    <r>
      <rPr>
        <sz val="10"/>
        <rFont val="Function Pro Book"/>
        <family val="2"/>
      </rPr>
      <t xml:space="preserve"> im Substrat.</t>
    </r>
  </si>
  <si>
    <r>
      <t xml:space="preserve">Ausschliesslich </t>
    </r>
    <r>
      <rPr>
        <b/>
        <sz val="10"/>
        <rFont val="Function Pro Book"/>
        <family val="2"/>
      </rPr>
      <t>Biomist</t>
    </r>
    <r>
      <rPr>
        <sz val="10"/>
        <rFont val="Function Pro Book"/>
        <family val="2"/>
      </rPr>
      <t xml:space="preserve"> im Substrat. 
</t>
    </r>
    <r>
      <rPr>
        <sz val="9"/>
        <rFont val="Function Pro Book"/>
        <family val="2"/>
      </rPr>
      <t>Ausnahmeregelung für Pferdemist</t>
    </r>
  </si>
  <si>
    <r>
      <t xml:space="preserve">Verbrauchtes Substrat an Mistlieferanten, Biobetrieb oder Hobbygärtner geliefert. (Bio Suisse RL Teil II, Kap. 3.4.3.4) 
</t>
    </r>
    <r>
      <rPr>
        <sz val="9"/>
        <rFont val="Function Pro Book"/>
        <family val="2"/>
      </rPr>
      <t>Pilzsubstrate ohne Hofdünger müssen nicht an Biobetriebe abgegeben werden und es gelten keine Distanzlimiten.</t>
    </r>
  </si>
  <si>
    <r>
      <t xml:space="preserve">Boden ganzjährig </t>
    </r>
    <r>
      <rPr>
        <b/>
        <sz val="10"/>
        <rFont val="Function Pro Book"/>
        <family val="2"/>
      </rPr>
      <t>begrünt</t>
    </r>
    <r>
      <rPr>
        <sz val="10"/>
        <rFont val="Function Pro Book"/>
        <family val="2"/>
      </rPr>
      <t xml:space="preserve">. 
</t>
    </r>
    <r>
      <rPr>
        <sz val="9"/>
        <rFont val="Function Pro Book"/>
        <family val="2"/>
      </rPr>
      <t>Begrünung kann zeitweise durch Mulchdecke aus organischem Material oder durch Einsaaten ersetzt werden.</t>
    </r>
  </si>
  <si>
    <r>
      <t xml:space="preserve">Verarbeitungshilfsstoffe sind zugelassen 
</t>
    </r>
    <r>
      <rPr>
        <sz val="9"/>
        <rFont val="Function Pro Book"/>
        <family val="2"/>
      </rPr>
      <t>Landw. Stoffe zu min. 95% Bio-Qualität; nicht landw. Stoffe aus biologischen Ausgangsstoffen wo verfügbar.</t>
    </r>
  </si>
  <si>
    <t>Weinbereitung</t>
  </si>
  <si>
    <r>
      <t xml:space="preserve">Kein Einsatz nicht zugelassener Verfahren (Bio-V): 
</t>
    </r>
    <r>
      <rPr>
        <sz val="9"/>
        <rFont val="Function Pro Book"/>
        <family val="2"/>
      </rPr>
      <t>- Teil-Konzentrierung des Weins durch Kälte 
- Entschwefelung des Weins durch physikalische Verfahren 
- Behandlung des Weins durch Elektrodialyse oder mit Kationenaustauschern zur Weinstein stabilisierung 
- Teil-Entalkoholisierung</t>
    </r>
  </si>
  <si>
    <r>
      <t xml:space="preserve">Sortiervorschriften für Bio-Obst eingehalten
</t>
    </r>
    <r>
      <rPr>
        <sz val="9"/>
        <color rgb="FFFF0000"/>
        <rFont val="Function Pro Book"/>
        <family val="2"/>
      </rPr>
      <t>https://www.bioaktuell.ch/markt/produkte/bioobst</t>
    </r>
  </si>
  <si>
    <r>
      <t xml:space="preserve">Verkauf von Obst- und Beerenpflanzen in </t>
    </r>
    <r>
      <rPr>
        <b/>
        <sz val="10"/>
        <rFont val="Function Pro Book"/>
        <family val="2"/>
      </rPr>
      <t>Töpfen</t>
    </r>
    <r>
      <rPr>
        <sz val="10"/>
        <rFont val="Function Pro Book"/>
        <family val="2"/>
      </rPr>
      <t xml:space="preserve"> nur als Jungpflanze (keine konsumfertige Ware).</t>
    </r>
  </si>
  <si>
    <t>Empfehlung: Kontakt zu regionalem Bioobstbauring besteht.</t>
  </si>
  <si>
    <t>Zugeführte organische Masse wird als Mulchdecke belassen oder flach eingearbeitet.</t>
  </si>
  <si>
    <r>
      <t xml:space="preserve">Reinkupferhöchstmenge pro ha und Jahr eingehalten: 
</t>
    </r>
    <r>
      <rPr>
        <sz val="9"/>
        <rFont val="Function Pro Book"/>
        <family val="2"/>
      </rPr>
      <t>- Kernobst: 2 kg im Durchschnitt über die gesamtbetriebliche Kernobstfläche bilanziert über einen Zeitraum
von 5 Jahren. Maximal 3 kg pro Jahr.
- Beerenobst 2 kg
- Steinobst 3 kg</t>
    </r>
  </si>
  <si>
    <r>
      <rPr>
        <b/>
        <sz val="10"/>
        <rFont val="Function Pro Book"/>
        <family val="2"/>
      </rPr>
      <t>Spurennährstoffe</t>
    </r>
    <r>
      <rPr>
        <sz val="10"/>
        <rFont val="Function Pro Book"/>
        <family val="2"/>
      </rPr>
      <t xml:space="preserve"> und leichtlösliche Blattdünger: Einsatz nur, wenn der Nährstoffbedarf der Pflanzen nicht auf andere Weise sichergestellt werden kann.
</t>
    </r>
    <r>
      <rPr>
        <sz val="9"/>
        <rFont val="Function Pro Book"/>
        <family val="2"/>
      </rPr>
      <t>Dokumentierter Einsatz mit Bedarfsnachweis zulässig</t>
    </r>
  </si>
  <si>
    <r>
      <rPr>
        <b/>
        <sz val="10"/>
        <rFont val="Function Pro Book"/>
        <family val="2"/>
      </rPr>
      <t>Kalium</t>
    </r>
    <r>
      <rPr>
        <sz val="10"/>
        <rFont val="Function Pro Book"/>
        <family val="2"/>
      </rPr>
      <t>-Düngung nur mit aktuelle Bodenproben (&lt;4 Jahre) eines anerkannten Labors.</t>
    </r>
  </si>
  <si>
    <t>Speisefische</t>
  </si>
  <si>
    <t>Es werden keine gentechnisch veränderten oder triploiden Fische eingesetzt.</t>
  </si>
  <si>
    <t>Eltern- und Jungfische werden nicht mit Antibiotika, Wachstumsförderern oder Hormonen behandelt.</t>
  </si>
  <si>
    <r>
      <t xml:space="preserve">Keine </t>
    </r>
    <r>
      <rPr>
        <b/>
        <sz val="10"/>
        <rFont val="Function Pro Book"/>
        <family val="2"/>
      </rPr>
      <t>Parallelproduktion</t>
    </r>
    <r>
      <rPr>
        <sz val="10"/>
        <rFont val="Function Pro Book"/>
        <family val="2"/>
      </rPr>
      <t xml:space="preserve"> von nicht biologischem und biologischem Fisch.</t>
    </r>
  </si>
  <si>
    <r>
      <t xml:space="preserve">Es werden nur </t>
    </r>
    <r>
      <rPr>
        <b/>
        <sz val="10"/>
        <rFont val="Function Pro Book"/>
        <family val="2"/>
      </rPr>
      <t>heimische</t>
    </r>
    <r>
      <rPr>
        <sz val="10"/>
        <rFont val="Function Pro Book"/>
        <family val="2"/>
      </rPr>
      <t>, den regionalen Verhältnissen angepasste Fischarten eingesetzt.</t>
    </r>
  </si>
  <si>
    <r>
      <rPr>
        <b/>
        <sz val="10"/>
        <rFont val="Function Pro Book"/>
        <family val="2"/>
      </rPr>
      <t>Teich und Anlage</t>
    </r>
    <r>
      <rPr>
        <sz val="10"/>
        <rFont val="Function Pro Book"/>
        <family val="2"/>
      </rPr>
      <t xml:space="preserve"> wird täglich betreut. 
</t>
    </r>
    <r>
      <rPr>
        <sz val="9"/>
        <rFont val="Function Pro Book"/>
        <family val="2"/>
      </rPr>
      <t>- Keine Anlagen in geschlossenen Räumen (Ausnahme: Brut- und Jungtierstation). 
- Rückzugsmöglichkeiten und Unterstände vorhanden</t>
    </r>
  </si>
  <si>
    <r>
      <rPr>
        <b/>
        <sz val="10"/>
        <rFont val="Function Pro Book"/>
        <family val="2"/>
      </rPr>
      <t>Zulauf</t>
    </r>
    <r>
      <rPr>
        <sz val="10"/>
        <rFont val="Function Pro Book"/>
        <family val="2"/>
      </rPr>
      <t xml:space="preserve"> nicht oder nur gering anthropogen belastet.
</t>
    </r>
    <r>
      <rPr>
        <sz val="9"/>
        <rFont val="Function Pro Book"/>
        <family val="2"/>
      </rPr>
      <t>Im Zweifelsfall Wasserqualität mit Wasserproben nachweisen.</t>
    </r>
  </si>
  <si>
    <r>
      <t xml:space="preserve">Wasserqualität im </t>
    </r>
    <r>
      <rPr>
        <b/>
        <sz val="10"/>
        <rFont val="Function Pro Book"/>
        <family val="2"/>
      </rPr>
      <t>Auslauf</t>
    </r>
    <r>
      <rPr>
        <sz val="10"/>
        <rFont val="Function Pro Book"/>
        <family val="2"/>
      </rPr>
      <t xml:space="preserve"> durch Gewässerschutzattest des Kantons bestätigt. </t>
    </r>
  </si>
  <si>
    <t>Sedimentierte Futterreste oder Fäkalien werden selber verwertet oder an einen anderen Bio-Betrieb innerhalb von 20 km Distanz abgegeben.</t>
  </si>
  <si>
    <t>Mindestens 10 % der Wasserfläche jedes einzelnen Teiches/Beckens sind dauernd beschattet.</t>
  </si>
  <si>
    <r>
      <t xml:space="preserve">Maximale </t>
    </r>
    <r>
      <rPr>
        <b/>
        <sz val="10"/>
        <rFont val="Function Pro Book"/>
        <family val="2"/>
      </rPr>
      <t>Besatzdichte</t>
    </r>
    <r>
      <rPr>
        <sz val="10"/>
        <rFont val="Function Pro Book"/>
        <family val="2"/>
      </rPr>
      <t xml:space="preserve"> und </t>
    </r>
    <r>
      <rPr>
        <b/>
        <sz val="10"/>
        <rFont val="Function Pro Book"/>
        <family val="2"/>
      </rPr>
      <t>Mindesthaltungsdauer</t>
    </r>
    <r>
      <rPr>
        <sz val="10"/>
        <rFont val="Function Pro Book"/>
        <family val="2"/>
      </rPr>
      <t xml:space="preserve"> eingehalten (Bio Suisse RL Teil II, Art. 5.7.11)</t>
    </r>
  </si>
  <si>
    <r>
      <rPr>
        <b/>
        <sz val="10"/>
        <rFont val="Function Pro Book"/>
        <family val="2"/>
      </rPr>
      <t>Transport</t>
    </r>
    <r>
      <rPr>
        <sz val="10"/>
        <rFont val="Function Pro Book"/>
        <family val="2"/>
      </rPr>
      <t>: Transportdichte von
200 kg Fisch auf 1’000 Liter Wasser bzw. bei einer Transportdauer von über zwei Stunden von 125 kg
Fisch auf 1’000 Liter Wasser darf nicht überschritten werden.</t>
    </r>
  </si>
  <si>
    <t xml:space="preserve">Fische werden nur unter Betäubung (Methoden gemäss TSchV) getötet. </t>
  </si>
  <si>
    <t xml:space="preserve">Kein Einsatz von Chlorkalk zur Reinigung. </t>
  </si>
  <si>
    <t>Mittel für die Desinfektion und zur Selbstbehandlung der Fische sind in der Betriebsmittelliste für die Fischzucht aufgeführt.</t>
  </si>
  <si>
    <r>
      <t xml:space="preserve">Einsatz von </t>
    </r>
    <r>
      <rPr>
        <b/>
        <sz val="10"/>
        <rFont val="Function Pro Book"/>
        <family val="2"/>
      </rPr>
      <t>Medikamenten</t>
    </r>
    <r>
      <rPr>
        <sz val="10"/>
        <rFont val="Function Pro Book"/>
        <family val="2"/>
      </rPr>
      <t xml:space="preserve"> nur mit Verordnung vom Bestandestierarzt.
</t>
    </r>
    <r>
      <rPr>
        <sz val="9"/>
        <rFont val="Function Pro Book"/>
        <family val="2"/>
      </rPr>
      <t>Notierung in Inventarliste und Bestandesjournal.</t>
    </r>
  </si>
  <si>
    <r>
      <rPr>
        <b/>
        <sz val="10"/>
        <rFont val="Function Pro Book"/>
        <family val="2"/>
      </rPr>
      <t>Fischjournal</t>
    </r>
    <r>
      <rPr>
        <sz val="10"/>
        <rFont val="Function Pro Book"/>
        <family val="2"/>
      </rPr>
      <t xml:space="preserve"> vorhanden und aktuell.
</t>
    </r>
    <r>
      <rPr>
        <sz val="9"/>
        <rFont val="Function Pro Book"/>
        <family val="2"/>
      </rPr>
      <t>Hygiene-, Sortier und Handlingmassnahmen sowie die ermittelten Werte der Gewässergüte</t>
    </r>
  </si>
  <si>
    <r>
      <rPr>
        <b/>
        <sz val="10"/>
        <rFont val="Function Pro Book"/>
        <family val="2"/>
      </rPr>
      <t>Vermehrung und Zucht</t>
    </r>
    <r>
      <rPr>
        <sz val="10"/>
        <rFont val="Function Pro Book"/>
        <family val="2"/>
      </rPr>
      <t>: Zugekaufte Jungfische und Eier stammen von Bio-Betrieben in der Schweiz oder in direkten Nachbarländern.</t>
    </r>
  </si>
  <si>
    <r>
      <rPr>
        <b/>
        <sz val="10"/>
        <rFont val="Function Pro Book"/>
        <family val="2"/>
      </rPr>
      <t>Fütterung</t>
    </r>
    <r>
      <rPr>
        <sz val="10"/>
        <rFont val="Function Pro Book"/>
        <family val="2"/>
      </rPr>
      <t xml:space="preserve"> mit Knospe oder Hilfssstoff-Knospe zertifiziertem Futter. 
</t>
    </r>
    <r>
      <rPr>
        <sz val="9"/>
        <rFont val="Function Pro Book"/>
        <family val="2"/>
      </rPr>
      <t>Gesamte Futtermenge darf zugekauft werden.</t>
    </r>
  </si>
  <si>
    <r>
      <rPr>
        <b/>
        <sz val="10"/>
        <rFont val="Function Pro Book"/>
        <family val="2"/>
      </rPr>
      <t>Wasserqualität</t>
    </r>
    <r>
      <rPr>
        <sz val="10"/>
        <rFont val="Function Pro Book"/>
        <family val="2"/>
      </rPr>
      <t xml:space="preserve"> in Anlage wird min. einmal im Monat gemessen und entspricht artspezifischen Bedürfnissen gemäss TSchV.</t>
    </r>
  </si>
  <si>
    <t>Aquakulturerzeugnisse</t>
  </si>
  <si>
    <r>
      <t xml:space="preserve">Verarbeitungsverfahren entsprechen Positivliste Bio Suisse RL Teil III, Kap. 5.1
</t>
    </r>
    <r>
      <rPr>
        <sz val="9"/>
        <rFont val="Function Pro Book"/>
        <family val="2"/>
      </rPr>
      <t>Nicht zugelassen: Niederdruck und Hochdruckverfahren, Wässern/Spülen und Glasieren mit Zusätzen, Einspritzungen zur Gewichtsoptimierung</t>
    </r>
  </si>
  <si>
    <t>Landw. Zutaten haben biologische oder Knospe-Qualität.</t>
  </si>
  <si>
    <r>
      <rPr>
        <b/>
        <sz val="10"/>
        <rFont val="Function Pro Book"/>
        <family val="2"/>
      </rPr>
      <t>Kennzeichnungspflicht</t>
    </r>
    <r>
      <rPr>
        <sz val="10"/>
        <rFont val="Function Pro Book"/>
        <family val="2"/>
      </rPr>
      <t xml:space="preserve"> eingehalten.
</t>
    </r>
    <r>
      <rPr>
        <sz val="9"/>
        <rFont val="Function Pro Book"/>
        <family val="2"/>
      </rPr>
      <t>- «aufgetaut»
- Sterilisation
- «geformtes Fischereierzeugnis aus zerkleinertem Fisch» 
- «mit Rauchkondensat geräuchert»</t>
    </r>
  </si>
  <si>
    <t>Die Insekten erhalten 100% Knospe-Futter.</t>
  </si>
  <si>
    <r>
      <t xml:space="preserve">Ab Umstellungsbeginn oder nach Zukauf von Nicht-Bioinsekten darf erst die </t>
    </r>
    <r>
      <rPr>
        <b/>
        <sz val="10"/>
        <rFont val="Function Pro Book"/>
        <family val="2"/>
      </rPr>
      <t>dritte</t>
    </r>
    <r>
      <rPr>
        <sz val="10"/>
        <rFont val="Function Pro Book"/>
        <family val="2"/>
      </rPr>
      <t xml:space="preserve"> Generation mit der Knospe verkauft werden. 
</t>
    </r>
    <r>
      <rPr>
        <sz val="9"/>
        <rFont val="Function Pro Book"/>
        <family val="2"/>
      </rPr>
      <t>Die esten zwei Generationen gelten als nicht-biologisch.</t>
    </r>
  </si>
  <si>
    <t>Keine Verwendung chemisch-synthetischer allopathischer Tierarzneimittel für präventive Behandlungen.</t>
  </si>
  <si>
    <r>
      <t xml:space="preserve">Zum Schutz der Materialien, insbesondere gegen Schädlinge, werden nur Imkereihilfsmittel gemäss FiBL Betriebsmittelliste verwendet.
</t>
    </r>
    <r>
      <rPr>
        <sz val="9"/>
        <rFont val="Function Pro Book"/>
        <family val="2"/>
      </rPr>
      <t>Physikalische Behandlungen wie Dampf oder direkte Flamme sind zulässig.</t>
    </r>
  </si>
  <si>
    <t>Zur Säuberung und Desinfizierung von Materialien, Gebäuden, Einrichtungen, Werkzeug und Erzeugnissen werden nur Mittel gemäss FiBL Betriebsmittelliste und UV-Licht eingesetzt.</t>
  </si>
  <si>
    <t>Der Lebensraum der Insekten ist ausreichend strukturiert und weist der natürlichen Lebensweise entsprechende Versteck- und Rückzugsmöglichkeiten auf.</t>
  </si>
  <si>
    <t>Fütterung ad libitum.</t>
  </si>
  <si>
    <t xml:space="preserve">Kein Flügelschnitt bei Bienenköniginnen. </t>
  </si>
  <si>
    <r>
      <t xml:space="preserve">Für die Bekämpfung der </t>
    </r>
    <r>
      <rPr>
        <b/>
        <sz val="10"/>
        <rFont val="Function Pro Book"/>
        <family val="2"/>
      </rPr>
      <t>Wachsmotte</t>
    </r>
    <r>
      <rPr>
        <sz val="10"/>
        <rFont val="Function Pro Book"/>
        <family val="2"/>
      </rPr>
      <t xml:space="preserve"> werden ausschliesslich folgende Wirkstoffe eingesetzt:
</t>
    </r>
    <r>
      <rPr>
        <sz val="9"/>
        <rFont val="Function Pro Book"/>
        <family val="2"/>
      </rPr>
      <t>Ameisensäure, Essigsäure, Bacillus thuringiensis, Schwefel.</t>
    </r>
  </si>
  <si>
    <t>Standort- und Bienenvolkverzeichnis vorhanden und aktualisiert.</t>
  </si>
  <si>
    <t>Die künstliche Fütterung wird spätestens 15 Tage vor Beginn der Tracht beendet.</t>
  </si>
  <si>
    <t>Keine Zwischentracht-Fütterung.</t>
  </si>
  <si>
    <t>Der Standort bietet genug natürliche Quellen an Nektar, Honigtau und  Pollen sowie Zugang zu Wasser.</t>
  </si>
  <si>
    <t>Im Umkreis von 3 km um Bienenstock mindestens 50 % Bio- oder ÖLN- Flächen oder Wildpflanzen.</t>
  </si>
  <si>
    <t>Behandlungen, Tierarzneimittel etc. inklusive Wartezeiten werden aufgezeichnet.</t>
  </si>
  <si>
    <t>Angaben zur Honigernte belegt (Datum, Menge, Anzahl Völker).</t>
  </si>
  <si>
    <r>
      <t xml:space="preserve">Höchstwerte im Wachs eingehalten: 
</t>
    </r>
    <r>
      <rPr>
        <sz val="9"/>
        <rFont val="Function Pro Book"/>
        <family val="2"/>
      </rPr>
      <t>- PDCB (Paradichlorbenzol 0.5 mg/kg)
- Synthetische Akarizide 0.5 mg/kg
- Thymol 5 mg/kg</t>
    </r>
  </si>
  <si>
    <r>
      <t xml:space="preserve">Biologische Herkunft von zugekauften Völkern ist gewährleistet (Kontrollnachweise). 
</t>
    </r>
    <r>
      <rPr>
        <sz val="9"/>
        <rFont val="Function Pro Book"/>
        <family val="2"/>
      </rPr>
      <t>Bei Bestandeserneuerung max. jährlich 10 % konv. Weiseln und Schwärme eingesetzt (auf Biowaben/Biowachsböden gesetzt).</t>
    </r>
  </si>
  <si>
    <t xml:space="preserve">Der Gehalt von Hydroxymethylfurfural (HMF) wird bei der Honigabfüllung gemessen und beträgt max. 15 mg/kg. </t>
  </si>
  <si>
    <r>
      <t xml:space="preserve">Für die Säuberung und Desinfektion von Materialien, Gebäuden, Einrichtungen, Werkzeugen und Erzeugnissen werden ausschliesslich folgende Massnahmen und Stoffe eingesetzt: 
</t>
    </r>
    <r>
      <rPr>
        <sz val="9"/>
        <rFont val="Function Pro Book"/>
        <family val="2"/>
      </rPr>
      <t>Abflammen, Wasser, Dampf, Ätznatron, Ameisensäure, Essigsäure, Sodasalz.</t>
    </r>
  </si>
  <si>
    <r>
      <t xml:space="preserve">Entnahme der Honigwaben und Massnahmen zur Honiggewinnung sind belegt.
</t>
    </r>
    <r>
      <rPr>
        <sz val="9"/>
        <rFont val="Function Pro Book"/>
        <family val="2"/>
      </rPr>
      <t>Keine Honiggewinnung aus Waben, die Brut enthalten.</t>
    </r>
  </si>
  <si>
    <r>
      <t xml:space="preserve">Bienenwachs für neue Rahmen hat Bio-Qualität oder stammt aus eigenem Wachskreislauf.
</t>
    </r>
    <r>
      <rPr>
        <sz val="9"/>
        <rFont val="Function Pro Book"/>
        <family val="2"/>
      </rPr>
      <t xml:space="preserve">Ziel: Rückstandsfreies Wachs am Ende der Umstellung.  </t>
    </r>
  </si>
  <si>
    <r>
      <t xml:space="preserve">Für die Innenbehandlung der Bienenstöcke werden ausschliesslich folgende Stoffe eingesetzt: 
</t>
    </r>
    <r>
      <rPr>
        <sz val="9"/>
        <rFont val="Function Pro Book"/>
        <family val="2"/>
      </rPr>
      <t>Bienenwachs, Propolis, Pflanzenöle.</t>
    </r>
  </si>
  <si>
    <r>
      <t xml:space="preserve">Jungtiere aus Knospe-Brüterei. 
</t>
    </r>
    <r>
      <rPr>
        <sz val="9"/>
        <rFont val="Function Pro Book"/>
        <family val="2"/>
      </rPr>
      <t>Wenn nicht verfügbar, sind die zugekauften konventionellen Jungtiere beim Einstallen maximal 3 Tage alt.</t>
    </r>
  </si>
  <si>
    <t>Als ergänzende Lichtquelle sind ausschliesslich Glühlampe oder Hochfrequenzlampe im Einsatz.</t>
  </si>
  <si>
    <r>
      <t xml:space="preserve">Abmessung und Form der </t>
    </r>
    <r>
      <rPr>
        <b/>
        <sz val="10"/>
        <rFont val="Function Pro Book"/>
        <family val="2"/>
      </rPr>
      <t>Sitzstangen</t>
    </r>
    <r>
      <rPr>
        <sz val="10"/>
        <rFont val="Function Pro Book"/>
        <family val="2"/>
      </rPr>
      <t xml:space="preserve"> entsprechen dem Alter der Tiere.
</t>
    </r>
    <r>
      <rPr>
        <sz val="9"/>
        <rFont val="Function Pro Book"/>
        <family val="2"/>
      </rPr>
      <t>Vormast: zusätzlich zu den Sitzstangen ab der 2. Lebenswoche erhöhte Flächen (</t>
    </r>
    <r>
      <rPr>
        <b/>
        <sz val="9"/>
        <rFont val="Function Pro Book"/>
        <family val="2"/>
      </rPr>
      <t>Podeste</t>
    </r>
    <r>
      <rPr>
        <sz val="9"/>
        <rFont val="Function Pro Book"/>
        <family val="2"/>
      </rPr>
      <t>).</t>
    </r>
  </si>
  <si>
    <t>Tageslicht: min. 15 Lux im Aktivitätsbereich.</t>
  </si>
  <si>
    <t>Weideauslauf strukturiert: Schatten und Schutz vor Feinden</t>
  </si>
  <si>
    <r>
      <t>Mindestfläche Weideauslauf: 1 m</t>
    </r>
    <r>
      <rPr>
        <vertAlign val="superscript"/>
        <sz val="10"/>
        <rFont val="Function Pro Book"/>
        <family val="2"/>
      </rPr>
      <t xml:space="preserve">2 </t>
    </r>
    <r>
      <rPr>
        <sz val="10"/>
        <rFont val="Function Pro Book"/>
        <family val="2"/>
      </rPr>
      <t>pro kg Lebendgewicht; mind. 10 m</t>
    </r>
    <r>
      <rPr>
        <vertAlign val="superscript"/>
        <sz val="10"/>
        <rFont val="Function Pro Book"/>
        <family val="2"/>
      </rPr>
      <t>2</t>
    </r>
    <r>
      <rPr>
        <sz val="10"/>
        <rFont val="Function Pro Book"/>
        <family val="2"/>
      </rPr>
      <t xml:space="preserve"> pro Tier.</t>
    </r>
  </si>
  <si>
    <t>Futter besteht zu 65 % aus Getreide und Körnerleguminosen sowie Ölsaaten. Körnermischung wird angeboten.</t>
  </si>
  <si>
    <r>
      <t>Pro Zuchtpaar mindestens 0.75 m</t>
    </r>
    <r>
      <rPr>
        <vertAlign val="superscript"/>
        <sz val="10"/>
        <rFont val="Function Pro Book"/>
        <family val="2"/>
      </rPr>
      <t>2</t>
    </r>
    <r>
      <rPr>
        <sz val="10"/>
        <rFont val="Function Pro Book"/>
        <family val="2"/>
      </rPr>
      <t xml:space="preserve"> Innengehege bis zum Absetzen der Jungtiere.</t>
    </r>
  </si>
  <si>
    <r>
      <t>Pro Jungtier nach Absetzen mindestens 0.25 m</t>
    </r>
    <r>
      <rPr>
        <vertAlign val="superscript"/>
        <sz val="10"/>
        <rFont val="Function Pro Book"/>
        <family val="2"/>
      </rPr>
      <t>2</t>
    </r>
    <r>
      <rPr>
        <sz val="10"/>
        <rFont val="Function Pro Book"/>
        <family val="2"/>
      </rPr>
      <t xml:space="preserve"> Innengehege.</t>
    </r>
  </si>
  <si>
    <r>
      <t>Mindestfläche für Innengehege 2 m</t>
    </r>
    <r>
      <rPr>
        <vertAlign val="superscript"/>
        <sz val="10"/>
        <rFont val="Function Pro Book"/>
        <family val="2"/>
      </rPr>
      <t>2</t>
    </r>
    <r>
      <rPr>
        <sz val="10"/>
        <rFont val="Function Pro Book"/>
        <family val="2"/>
      </rPr>
      <t>. Mindesthöhe 2 m.</t>
    </r>
  </si>
  <si>
    <t>Einsatz von chemisch-synthetischen Tierarzneimitteln mit dem Wirkstoff Fluralaner (z. B. Exzolt) gegen Vogelmilben nur auf tierärztliche Verordnung und mit Ausnahmebewilligung der MKA.</t>
  </si>
  <si>
    <t>Herdengrösse und Besatzdichte</t>
  </si>
  <si>
    <r>
      <t xml:space="preserve">Maximale </t>
    </r>
    <r>
      <rPr>
        <b/>
        <sz val="10"/>
        <rFont val="Function Pro Book"/>
        <family val="2"/>
      </rPr>
      <t>Herdengrösse</t>
    </r>
    <r>
      <rPr>
        <sz val="10"/>
        <rFont val="Function Pro Book"/>
        <family val="2"/>
      </rPr>
      <t xml:space="preserve">:
</t>
    </r>
    <r>
      <rPr>
        <sz val="9"/>
        <rFont val="Function Pro Book"/>
        <family val="2"/>
      </rPr>
      <t>250 Tiere in der Ausmast (max. 2 Herden/Stall), 
750 Tiere in der Vormast (max. 4 Herden/Stall)</t>
    </r>
  </si>
  <si>
    <t>Stalleinrichtung</t>
  </si>
  <si>
    <t>Weide</t>
  </si>
  <si>
    <r>
      <rPr>
        <b/>
        <sz val="10"/>
        <rFont val="Function Pro Book"/>
        <family val="2"/>
      </rPr>
      <t>Aussenklimabereich</t>
    </r>
    <r>
      <rPr>
        <sz val="10"/>
        <rFont val="Function Pro Book"/>
        <family val="2"/>
      </rPr>
      <t xml:space="preserve"> überdacht und während des ganzen Tages zugänglich.</t>
    </r>
  </si>
  <si>
    <r>
      <rPr>
        <b/>
        <sz val="10"/>
        <rFont val="Function Pro Book"/>
        <family val="2"/>
      </rPr>
      <t>Staubbad</t>
    </r>
    <r>
      <rPr>
        <sz val="10"/>
        <rFont val="Function Pro Book"/>
        <family val="2"/>
      </rPr>
      <t xml:space="preserve"> in den Aussenklimabereich integriert und min. 10cm tief.</t>
    </r>
  </si>
  <si>
    <r>
      <rPr>
        <b/>
        <sz val="10"/>
        <rFont val="Function Pro Book"/>
        <family val="2"/>
      </rPr>
      <t>Tageslicht</t>
    </r>
    <r>
      <rPr>
        <sz val="10"/>
        <rFont val="Function Pro Book"/>
        <family val="2"/>
      </rPr>
      <t>: min. 15 Lux im Aktivitätsbereich.</t>
    </r>
  </si>
  <si>
    <r>
      <t xml:space="preserve">Aussengehege zwingend vorhanden. Fläche beträgt mind. 75 % des Innengeheges. 
</t>
    </r>
    <r>
      <rPr>
        <sz val="9"/>
        <rFont val="Function Pro Book"/>
        <family val="2"/>
      </rPr>
      <t>Mindestmasse Aussengehege: Länge 4 m, Breite 2 m, Höhe 2 m (Freiflug ist nicht zwingend).</t>
    </r>
  </si>
  <si>
    <r>
      <rPr>
        <b/>
        <sz val="10"/>
        <rFont val="Function Pro Book"/>
        <family val="2"/>
      </rPr>
      <t>Sitzgelegenheiten</t>
    </r>
    <r>
      <rPr>
        <sz val="10"/>
        <rFont val="Function Pro Book"/>
        <family val="2"/>
      </rPr>
      <t>: Im Innenbereich pro Taube mindestens eine erhöhte Sitzgelegenheit. Im Aussengehege sind die Sitzgelegenheiten auf verschiedenen Höhen angebracht. Sitzstangen sind nicht mit Sandhülsen überzogen.</t>
    </r>
  </si>
  <si>
    <r>
      <rPr>
        <b/>
        <sz val="10"/>
        <rFont val="Function Pro Book"/>
        <family val="2"/>
      </rPr>
      <t>Badegelegenheit</t>
    </r>
    <r>
      <rPr>
        <sz val="10"/>
        <rFont val="Function Pro Book"/>
        <family val="2"/>
      </rPr>
      <t xml:space="preserve"> mit frischem Wasser vorhanden (min. 2x wöchentlich).</t>
    </r>
  </si>
  <si>
    <r>
      <t xml:space="preserve">Pro Brutpaar ein </t>
    </r>
    <r>
      <rPr>
        <b/>
        <sz val="10"/>
        <rFont val="Function Pro Book"/>
        <family val="2"/>
      </rPr>
      <t>Nistplatz</t>
    </r>
    <r>
      <rPr>
        <sz val="10"/>
        <rFont val="Function Pro Book"/>
        <family val="2"/>
      </rPr>
      <t xml:space="preserve"> von mind. 0.5 m</t>
    </r>
    <r>
      <rPr>
        <vertAlign val="superscript"/>
        <sz val="10"/>
        <rFont val="Function Pro Book"/>
        <family val="2"/>
      </rPr>
      <t>2</t>
    </r>
    <r>
      <rPr>
        <sz val="10"/>
        <rFont val="Function Pro Book"/>
        <family val="2"/>
      </rPr>
      <t xml:space="preserve"> mit einem Doppel- oder zwei Einzelnestern mit Nistmaterial.</t>
    </r>
  </si>
  <si>
    <r>
      <t xml:space="preserve">Stallgebäude enthält maximal 1500 Wachteln.
</t>
    </r>
    <r>
      <rPr>
        <sz val="9"/>
        <rFont val="Function Pro Book"/>
        <family val="2"/>
      </rPr>
      <t>Max. 150 Tiere bez. 33 kg LG pro Stallabteil</t>
    </r>
  </si>
  <si>
    <r>
      <t xml:space="preserve">Strukturierter Mehrklimazonenstall vorhanden.
</t>
    </r>
    <r>
      <rPr>
        <sz val="9"/>
        <rFont val="Function Pro Book"/>
        <family val="2"/>
      </rPr>
      <t>Grundfläche min. 2.5 m</t>
    </r>
    <r>
      <rPr>
        <vertAlign val="superscript"/>
        <sz val="9"/>
        <rFont val="Function Pro Book"/>
        <family val="2"/>
      </rPr>
      <t>2</t>
    </r>
  </si>
  <si>
    <r>
      <t>Im Stall pro m</t>
    </r>
    <r>
      <rPr>
        <vertAlign val="superscript"/>
        <sz val="10"/>
        <rFont val="Function Pro Book"/>
        <family val="2"/>
      </rPr>
      <t>2</t>
    </r>
    <r>
      <rPr>
        <sz val="10"/>
        <rFont val="Function Pro Book"/>
        <family val="2"/>
      </rPr>
      <t xml:space="preserve"> maximal 15 Wachteln oder 3.3 kg LG.</t>
    </r>
  </si>
  <si>
    <r>
      <t>Im Mehrklimazonenstall während Aktivitätszeit pro m</t>
    </r>
    <r>
      <rPr>
        <vertAlign val="superscript"/>
        <sz val="10"/>
        <rFont val="Function Pro Book"/>
        <family val="2"/>
      </rPr>
      <t>2</t>
    </r>
    <r>
      <rPr>
        <sz val="10"/>
        <rFont val="Function Pro Book"/>
        <family val="2"/>
      </rPr>
      <t xml:space="preserve"> maximal 10 Wachteln oder 2,2 kg LG.</t>
    </r>
  </si>
  <si>
    <t>Die Beleuchtungsstärke beträgt im Tierbereich mindestens 15 Lux.</t>
  </si>
  <si>
    <t xml:space="preserve">Stallgrundfläche min. 80%  eingestreut. Regendicht überdachter Bereich vollfächig eingestreut. </t>
  </si>
  <si>
    <r>
      <t>Pro 100 Wachteln oder 22 kg LG steht eine 0,4 m</t>
    </r>
    <r>
      <rPr>
        <vertAlign val="superscript"/>
        <sz val="10"/>
        <rFont val="Function Pro Book"/>
        <family val="2"/>
      </rPr>
      <t>2</t>
    </r>
    <r>
      <rPr>
        <sz val="10"/>
        <rFont val="Function Pro Book"/>
        <family val="2"/>
      </rPr>
      <t xml:space="preserve"> grosse Staubbadefläche zur Verfügung. 
</t>
    </r>
    <r>
      <rPr>
        <sz val="9"/>
        <rFont val="Function Pro Book"/>
        <family val="2"/>
      </rPr>
      <t>Mindestfläche 30 x 35 cm, Mindesttiefe 5 cm.</t>
    </r>
  </si>
  <si>
    <t>Als Rückzugsmöglichkeit sind eingestreute Strukturen eingerichtet.</t>
  </si>
  <si>
    <r>
      <rPr>
        <b/>
        <sz val="10"/>
        <rFont val="Function Pro Book"/>
        <family val="2"/>
      </rPr>
      <t>Fressplatzlänge</t>
    </r>
    <r>
      <rPr>
        <sz val="10"/>
        <rFont val="Function Pro Book"/>
        <family val="2"/>
      </rPr>
      <t xml:space="preserve"> für ausgewachsene Tiere (LG 220g): am Rundtrog mind. 2 cm, bei manueller Fütterung am Längsfuttertrog 5 cm und an der automatischen Futterkette 4 cm. 
</t>
    </r>
    <r>
      <rPr>
        <sz val="9"/>
        <rFont val="Function Pro Book"/>
        <family val="2"/>
      </rPr>
      <t>Bei schwerere Linien entsprechend dem Körpergewicht mehr Fressplatzlänge.</t>
    </r>
  </si>
  <si>
    <r>
      <t xml:space="preserve">Merkblatt </t>
    </r>
    <r>
      <rPr>
        <b/>
        <sz val="10"/>
        <rFont val="Function Pro Book"/>
        <family val="2"/>
      </rPr>
      <t>Stallmasse</t>
    </r>
    <r>
      <rPr>
        <sz val="10"/>
        <color rgb="FFFF0000"/>
        <rFont val="Function Pro Book"/>
        <family val="2"/>
      </rPr>
      <t xml:space="preserve"> (https://www.fibl.org/de/shop/1153-stallmasse)</t>
    </r>
  </si>
  <si>
    <t>Stallmasse eingehalten.</t>
  </si>
  <si>
    <t>Es stehen ständig Nageobjekte und sauberes Trinkwasser  zur Verfügung.</t>
  </si>
  <si>
    <r>
      <t>Mindestfläche Weideauslauf 1 m</t>
    </r>
    <r>
      <rPr>
        <vertAlign val="superscript"/>
        <sz val="10"/>
        <rFont val="Function Pro Book"/>
        <family val="2"/>
      </rPr>
      <t>2</t>
    </r>
    <r>
      <rPr>
        <sz val="10"/>
        <rFont val="Function Pro Book"/>
        <family val="2"/>
      </rPr>
      <t xml:space="preserve"> pro kg Lebendgewicht.</t>
    </r>
  </si>
  <si>
    <r>
      <t xml:space="preserve">Maximale </t>
    </r>
    <r>
      <rPr>
        <b/>
        <sz val="10"/>
        <rFont val="Function Pro Book"/>
        <family val="2"/>
      </rPr>
      <t>Herdengrösse</t>
    </r>
    <r>
      <rPr>
        <sz val="10"/>
        <rFont val="Function Pro Book"/>
        <family val="2"/>
      </rPr>
      <t xml:space="preserve"> 
</t>
    </r>
    <r>
      <rPr>
        <sz val="9"/>
        <rFont val="Function Pro Book"/>
        <family val="2"/>
      </rPr>
      <t>- Vormast 2000 Tiere (max. 3 Herden/Stall)
- Ausmast 500 Tiere (max. 1 Herde/Stall, max. 6000 Tiere/Betrieb)</t>
    </r>
  </si>
  <si>
    <r>
      <t xml:space="preserve">Abmessung und Form der </t>
    </r>
    <r>
      <rPr>
        <b/>
        <sz val="10"/>
        <rFont val="Function Pro Book"/>
        <family val="2"/>
      </rPr>
      <t>Sitzstangen</t>
    </r>
    <r>
      <rPr>
        <sz val="10"/>
        <rFont val="Function Pro Book"/>
        <family val="2"/>
      </rPr>
      <t xml:space="preserve"> entsprechen dem Alter der Tiere.</t>
    </r>
  </si>
  <si>
    <r>
      <t>Staubbad in den Aussenklimabereich integriert, pro 500 kg Poulet-LG mindestens 1 m</t>
    </r>
    <r>
      <rPr>
        <vertAlign val="superscript"/>
        <sz val="10"/>
        <rFont val="Function Pro Book"/>
        <family val="2"/>
      </rPr>
      <t>2</t>
    </r>
    <r>
      <rPr>
        <sz val="10"/>
        <rFont val="Function Pro Book"/>
        <family val="2"/>
      </rPr>
      <t xml:space="preserve"> gross und mindestens 5 cm tief.</t>
    </r>
  </si>
  <si>
    <t>Jedes Küken muss aufgezogen werden.</t>
  </si>
  <si>
    <r>
      <t xml:space="preserve">Abstand zwischen zwei Hühnerställen mindestens 20 m. </t>
    </r>
    <r>
      <rPr>
        <sz val="9"/>
        <rFont val="Function Pro Book"/>
        <family val="2"/>
      </rPr>
      <t>Wenn weniger als 20 m: Ausnahmebewilligung vorhanden.</t>
    </r>
  </si>
  <si>
    <r>
      <t xml:space="preserve">Mindestflächen pro Henne eingehalten: 
</t>
    </r>
    <r>
      <rPr>
        <sz val="8"/>
        <rFont val="Function Pro Book"/>
        <family val="2"/>
      </rPr>
      <t>- 0.2 m</t>
    </r>
    <r>
      <rPr>
        <vertAlign val="superscript"/>
        <sz val="8"/>
        <rFont val="Function Pro Book"/>
        <family val="2"/>
      </rPr>
      <t>2</t>
    </r>
    <r>
      <rPr>
        <sz val="8"/>
        <rFont val="Function Pro Book"/>
        <family val="2"/>
      </rPr>
      <t xml:space="preserve"> begehbare Stallfläche, 
- 0.1 m</t>
    </r>
    <r>
      <rPr>
        <vertAlign val="superscript"/>
        <sz val="8"/>
        <rFont val="Function Pro Book"/>
        <family val="2"/>
      </rPr>
      <t>2</t>
    </r>
    <r>
      <rPr>
        <sz val="8"/>
        <rFont val="Function Pro Book"/>
        <family val="2"/>
      </rPr>
      <t xml:space="preserve"> Aussenklimabereich, 
- 5 m</t>
    </r>
    <r>
      <rPr>
        <vertAlign val="superscript"/>
        <sz val="8"/>
        <rFont val="Function Pro Book"/>
        <family val="2"/>
      </rPr>
      <t>2</t>
    </r>
    <r>
      <rPr>
        <sz val="8"/>
        <rFont val="Function Pro Book"/>
        <family val="2"/>
      </rPr>
      <t xml:space="preserve"> Weide-Auslauffläche</t>
    </r>
  </si>
  <si>
    <t>33% der begehbaren Fläche inkl. die gesamte begehbare Stallgrundfläche sind eingestreuter Scharrraum.</t>
  </si>
  <si>
    <t>Anrechenbare Rost- und Gitterflächen verfügen über eine direkt darunterliegende Entmistungsvorrichtung.</t>
  </si>
  <si>
    <r>
      <t>Staubbad vorhanden (mind. 10 cm tief, 1 m</t>
    </r>
    <r>
      <rPr>
        <vertAlign val="superscript"/>
        <sz val="10"/>
        <rFont val="Function Pro Book"/>
        <family val="2"/>
      </rPr>
      <t>2</t>
    </r>
    <r>
      <rPr>
        <sz val="10"/>
        <rFont val="Function Pro Book"/>
        <family val="2"/>
      </rPr>
      <t xml:space="preserve"> pro 100 Legehennen).</t>
    </r>
  </si>
  <si>
    <r>
      <rPr>
        <b/>
        <sz val="10"/>
        <rFont val="Function Pro Book"/>
        <family val="2"/>
      </rPr>
      <t>Aussenklimabereich</t>
    </r>
    <r>
      <rPr>
        <sz val="10"/>
        <rFont val="Function Pro Book"/>
        <family val="2"/>
      </rPr>
      <t xml:space="preserve"> mit Sitzstangen vorhanden.
</t>
    </r>
    <r>
      <rPr>
        <sz val="9"/>
        <rFont val="Function Pro Book"/>
        <family val="2"/>
      </rPr>
      <t>- nicht integrierter AKB ganztägig zugänglich
- integrierter AKB spätestens 4h nach Lichtbeginn zugänglich bis 1h vor Dunkelphase</t>
    </r>
  </si>
  <si>
    <r>
      <t xml:space="preserve">Ab 500 Legehennen: obligatorischer </t>
    </r>
    <r>
      <rPr>
        <b/>
        <sz val="10"/>
        <rFont val="Function Pro Book"/>
        <family val="2"/>
      </rPr>
      <t>Schlechtwetterauslauf</t>
    </r>
    <r>
      <rPr>
        <sz val="10"/>
        <rFont val="Function Pro Book"/>
        <family val="2"/>
      </rPr>
      <t xml:space="preserve">. 
</t>
    </r>
    <r>
      <rPr>
        <sz val="9"/>
        <rFont val="Function Pro Book"/>
        <family val="2"/>
      </rPr>
      <t>Maximal ein Drittel der Fläche überdacht.</t>
    </r>
  </si>
  <si>
    <r>
      <t xml:space="preserve">Ab der 14. Woche haben die Tiere Zugang zu einer Tränke mit offener Wasserfläche.
</t>
    </r>
    <r>
      <rPr>
        <sz val="9"/>
        <rFont val="Function Pro Book"/>
        <family val="2"/>
      </rPr>
      <t>Tränkenippel verboten.</t>
    </r>
  </si>
  <si>
    <t>Körneranteil an der Futterration beträgt min. 5%.</t>
  </si>
  <si>
    <r>
      <rPr>
        <b/>
        <sz val="10"/>
        <rFont val="Function Pro Book"/>
        <family val="2"/>
      </rPr>
      <t>Mobilställe</t>
    </r>
    <r>
      <rPr>
        <sz val="10"/>
        <rFont val="Function Pro Book"/>
        <family val="2"/>
      </rPr>
      <t xml:space="preserve"> müssen min. sechsmal pro Jahr verstellt werden. 
</t>
    </r>
    <r>
      <rPr>
        <sz val="9"/>
        <rFont val="Function Pro Book"/>
        <family val="2"/>
      </rPr>
      <t>Zugang zu gedecktem Aussenklimabereich und Staubbad ist erforderlich.</t>
    </r>
  </si>
  <si>
    <r>
      <t xml:space="preserve">Jungtiere aus Knospe-Brüterei. 
</t>
    </r>
    <r>
      <rPr>
        <sz val="9"/>
        <rFont val="Function Pro Book"/>
        <family val="2"/>
      </rPr>
      <t>Mögliche Ausnahmebewilligung für nicht-biologische Küken.</t>
    </r>
  </si>
  <si>
    <t xml:space="preserve">Maximale Anzahl Tiere pro Stalleinheit: 2000 Legehennen oder 4000 Junghennen / -hähne; maximal zwei Stalleinheiten pro Betrieb. </t>
  </si>
  <si>
    <r>
      <t xml:space="preserve">Bei über 100 Legehennen wird mindestens alle 14 Tage entmistet.
</t>
    </r>
    <r>
      <rPr>
        <sz val="9"/>
        <rFont val="Function Pro Book"/>
        <family val="2"/>
      </rPr>
      <t>Junghennenstall spätestens nach 6 Wochen entmistet.</t>
    </r>
  </si>
  <si>
    <r>
      <t xml:space="preserve">Weidezugang ab Mittag und während min. 50% des natürlichen Tages.
</t>
    </r>
    <r>
      <rPr>
        <sz val="9"/>
        <rFont val="Function Pro Book"/>
        <family val="2"/>
      </rPr>
      <t>Weidezugang für Junghennen spätestens ab 43. Tag; für Junghähne Weidezugang min. 50% der Lebenstage.</t>
    </r>
  </si>
  <si>
    <r>
      <t xml:space="preserve">Maximale </t>
    </r>
    <r>
      <rPr>
        <b/>
        <sz val="10"/>
        <rFont val="Function Pro Book"/>
        <family val="2"/>
      </rPr>
      <t>Besatzdichte</t>
    </r>
    <r>
      <rPr>
        <sz val="10"/>
        <rFont val="Function Pro Book"/>
        <family val="2"/>
      </rPr>
      <t xml:space="preserve"> 5 Legehennen/m</t>
    </r>
    <r>
      <rPr>
        <vertAlign val="superscript"/>
        <sz val="10"/>
        <rFont val="Function Pro Book"/>
        <family val="2"/>
      </rPr>
      <t>2</t>
    </r>
    <r>
      <rPr>
        <sz val="10"/>
        <rFont val="Function Pro Book"/>
        <family val="2"/>
      </rPr>
      <t xml:space="preserve"> oder 8 Junghennen/m</t>
    </r>
    <r>
      <rPr>
        <vertAlign val="superscript"/>
        <sz val="10"/>
        <rFont val="Function Pro Book"/>
        <family val="2"/>
      </rPr>
      <t>2</t>
    </r>
    <r>
      <rPr>
        <sz val="10"/>
        <rFont val="Function Pro Book"/>
        <family val="2"/>
      </rPr>
      <t xml:space="preserve"> begehbare Fläche
</t>
    </r>
    <r>
      <rPr>
        <sz val="9"/>
        <rFont val="Function Pro Book"/>
        <family val="2"/>
      </rPr>
      <t>- bei Ställen mit integriertem AKB max. 8 Legehennen/m</t>
    </r>
    <r>
      <rPr>
        <vertAlign val="superscript"/>
        <sz val="9"/>
        <rFont val="Function Pro Book"/>
        <family val="2"/>
      </rPr>
      <t>2</t>
    </r>
    <r>
      <rPr>
        <sz val="9"/>
        <rFont val="Function Pro Book"/>
        <family val="2"/>
      </rPr>
      <t xml:space="preserve"> oder 13 Junghennen/m</t>
    </r>
    <r>
      <rPr>
        <vertAlign val="superscript"/>
        <sz val="9"/>
        <rFont val="Function Pro Book"/>
        <family val="2"/>
      </rPr>
      <t>2</t>
    </r>
    <r>
      <rPr>
        <sz val="9"/>
        <rFont val="Function Pro Book"/>
        <family val="2"/>
      </rPr>
      <t xml:space="preserve"> begehbare Fläche (nachts)</t>
    </r>
  </si>
  <si>
    <t>Bei zwei fixen Ställen sind die jeweiligen Weideflächen durch eine vom Geflügel nicht nutzbare Zone von mindestens 10 m Breite getrennt.</t>
  </si>
  <si>
    <t>Zicklein erhalten min. 35 Tage unveränderte Milch.</t>
  </si>
  <si>
    <r>
      <rPr>
        <b/>
        <sz val="10"/>
        <rFont val="Function Pro Book"/>
        <family val="2"/>
      </rPr>
      <t>Einzelhaltung</t>
    </r>
    <r>
      <rPr>
        <sz val="10"/>
        <rFont val="Function Pro Book"/>
        <family val="2"/>
      </rPr>
      <t xml:space="preserve"> in Abgitzelbuchten bis maximal 7 Tage nach Geburt oder in Krankheitsfällen.
</t>
    </r>
    <r>
      <rPr>
        <sz val="9"/>
        <rFont val="Function Pro Book"/>
        <family val="2"/>
      </rPr>
      <t>Ausnahme: Böcke können einzeln gehalten werden.</t>
    </r>
  </si>
  <si>
    <t>Antibiotische Trockensteller nur nach vorgängiger bakteriologischer Milchuntersuchung. Erregernachweis und Antibiogramm notwendig.</t>
  </si>
  <si>
    <r>
      <t xml:space="preserve">Stallmasse </t>
    </r>
    <r>
      <rPr>
        <sz val="10"/>
        <rFont val="Function Pro Book"/>
        <family val="2"/>
      </rPr>
      <t xml:space="preserve">eingehalten.
</t>
    </r>
  </si>
  <si>
    <t>Enthornung erwachsener Tiere nur durch Tierarzt und nicht während der Monate Mai, Juni, Juli, August.</t>
  </si>
  <si>
    <t>Einzelboxen nur während der Ablammzeit (max. 7 Tage), in Krankheitsfällen und für Böcke.</t>
  </si>
  <si>
    <t>Behandlung von Räude und Ektoparasiten nur bei klaren Anzeichen und nur in Absprache mit dem Tierarzt (behördlich vorgeschriebene Mittel vor Alpauftrieb erlaubt).</t>
  </si>
  <si>
    <r>
      <rPr>
        <b/>
        <sz val="10"/>
        <rFont val="Function Pro Book"/>
        <family val="2"/>
      </rPr>
      <t>Kupieren</t>
    </r>
    <r>
      <rPr>
        <sz val="10"/>
        <rFont val="Function Pro Book"/>
        <family val="2"/>
      </rPr>
      <t xml:space="preserve"> der Schwänze bei Lämmern nur bei Einzeltieren auf Verordnung des Tierarztes bzw. der Tierärztin und mit Schmerzausschaltung.</t>
    </r>
  </si>
  <si>
    <r>
      <rPr>
        <b/>
        <sz val="10"/>
        <rFont val="Function Pro Book"/>
        <family val="2"/>
      </rPr>
      <t>Enthornung</t>
    </r>
    <r>
      <rPr>
        <sz val="10"/>
        <rFont val="Function Pro Book"/>
        <family val="2"/>
      </rPr>
      <t xml:space="preserve"> erwachsener Tiere nur durch Tierarzt und nicht während der Monaten Mai, Juni, Juli, August.</t>
    </r>
  </si>
  <si>
    <t>Keine Vermarktung von Tieren aus Wanderschäferei mit Knospe.</t>
  </si>
  <si>
    <r>
      <rPr>
        <b/>
        <sz val="10"/>
        <rFont val="Function Pro Book"/>
        <family val="2"/>
      </rPr>
      <t>Pensionspferde</t>
    </r>
    <r>
      <rPr>
        <sz val="10"/>
        <rFont val="Function Pro Book"/>
        <family val="2"/>
      </rPr>
      <t xml:space="preserve">: Zukauf von maximal 10 % konventionellem, GVO-freiem Futter erlaubt. 
</t>
    </r>
    <r>
      <rPr>
        <sz val="9"/>
        <rFont val="Function Pro Book"/>
        <family val="2"/>
      </rPr>
      <t>Der konventionelle Futterzukauf erfolgt über den Pferdebesitzer, die Pferdebesitzerin.</t>
    </r>
  </si>
  <si>
    <t>Fohlen müssen in den ersten drei Lebensmonaten unveränderte Milch erhalten.</t>
  </si>
  <si>
    <t>Remonten müssen zu 100% von Biobetrieben stammen.</t>
  </si>
  <si>
    <t xml:space="preserve">Es stehen Scheuermöglichkeiten zur Verfügung. </t>
  </si>
  <si>
    <t>Permanent zugänglicher Auslauf für Galtsauen, Aufzuchtferkel, Mastschweine, Remonten und Eber.</t>
  </si>
  <si>
    <r>
      <t xml:space="preserve">Täglicher </t>
    </r>
    <r>
      <rPr>
        <b/>
        <sz val="10"/>
        <rFont val="Function Pro Book"/>
        <family val="2"/>
      </rPr>
      <t>Auslauf</t>
    </r>
    <r>
      <rPr>
        <sz val="10"/>
        <rFont val="Function Pro Book"/>
        <family val="2"/>
      </rPr>
      <t xml:space="preserve"> für alle Schweine ab dem 24. Lebenstag
</t>
    </r>
    <r>
      <rPr>
        <sz val="9"/>
        <rFont val="Function Pro Book"/>
        <family val="2"/>
      </rPr>
      <t>Ausnahme: Muttersauen in den ersten 24 Tagen nach dem Abferkeln.</t>
    </r>
  </si>
  <si>
    <t>Galtsauen steht Wühlareal oder Weide zur Verfügung. Minimale Masse des Wühlbereichs (pro 10 Muttersauen): 0.5 m x 2 m, Tiefe 0.3 m.</t>
  </si>
  <si>
    <r>
      <t xml:space="preserve">Ab 25°C Aussentemperatur steht Suhle oder Dusche zur Verfügung.
</t>
    </r>
    <r>
      <rPr>
        <sz val="9"/>
        <rFont val="Function Pro Book"/>
        <family val="2"/>
      </rPr>
      <t>Ausnahme: Säugende Zuchtschweine und Ferkel</t>
    </r>
  </si>
  <si>
    <t>Den Schweinen steht täglich Gras, Heu oder eine Ackerkultur, bei welcher die ganze Pflanze geerntet wird (frisch oder siliert) zur Verfügung sowie langes Stroh zur Beschäftigung.</t>
  </si>
  <si>
    <r>
      <rPr>
        <b/>
        <sz val="10"/>
        <rFont val="Function Pro Book"/>
        <family val="2"/>
      </rPr>
      <t>Konventioneller</t>
    </r>
    <r>
      <rPr>
        <sz val="10"/>
        <rFont val="Function Pro Book"/>
        <family val="2"/>
      </rPr>
      <t xml:space="preserve"> Futteranteil eingehalten. 
</t>
    </r>
    <r>
      <rPr>
        <sz val="9"/>
        <rFont val="Function Pro Book"/>
        <family val="2"/>
      </rPr>
      <t>- max. 5% FS nicht biologisches Kartoffelprotein im Schweinefutter
- max. 5% TS nicht biologische Eiweisskomponenten für Ferkel bis 35kg 
- bei Molkereiabfällen Erhöhung auf max. 35 % des Gesamtverzehrs (TS)</t>
    </r>
  </si>
  <si>
    <r>
      <t xml:space="preserve">Das Merkblatt </t>
    </r>
    <r>
      <rPr>
        <b/>
        <sz val="10"/>
        <rFont val="Function Pro Book"/>
        <family val="2"/>
      </rPr>
      <t>Biologische Freilandhaltung von Legehennen</t>
    </r>
    <r>
      <rPr>
        <sz val="10"/>
        <rFont val="Function Pro Book"/>
        <family val="2"/>
      </rPr>
      <t xml:space="preserve"> geht aus wesentliche Aspekte der Haltung ein </t>
    </r>
    <r>
      <rPr>
        <sz val="10"/>
        <color rgb="FFFF0000"/>
        <rFont val="Function Pro Book"/>
        <family val="2"/>
      </rPr>
      <t>(https://www.fibl.org/de/shop/1357-legehennen).</t>
    </r>
  </si>
  <si>
    <t>Im Aussenbereich sind Schattenplätze vorhanden (Sonnenschutznetze, Bäume).</t>
  </si>
  <si>
    <r>
      <t xml:space="preserve">Produzentinnen und Produzenten, die mehr als zwanzig Schweine pro Jahr verkaufen, müssen Mitglied bei einer anerkannten </t>
    </r>
    <r>
      <rPr>
        <b/>
        <sz val="10"/>
        <rFont val="Function Pro Book"/>
        <family val="2"/>
      </rPr>
      <t>Bioschweineorganisation</t>
    </r>
    <r>
      <rPr>
        <sz val="10"/>
        <rFont val="Function Pro Book"/>
        <family val="2"/>
      </rPr>
      <t xml:space="preserve"> sein. 
</t>
    </r>
    <r>
      <rPr>
        <sz val="9"/>
        <rFont val="Function Pro Book"/>
        <family val="2"/>
      </rPr>
      <t>Ausnahmen: Direktvermarktung an Endkundinnen und Endkunden / Gastronomie oder ausschliessliche Haltung von Pro-Specie-Rara-Rassen.</t>
    </r>
  </si>
  <si>
    <r>
      <rPr>
        <b/>
        <sz val="10"/>
        <rFont val="Function Pro Book"/>
        <family val="2"/>
      </rPr>
      <t>Sömmerung</t>
    </r>
    <r>
      <rPr>
        <sz val="10"/>
        <rFont val="Function Pro Book"/>
        <family val="2"/>
      </rPr>
      <t xml:space="preserve"> ausschliesslich auf Bioalpen</t>
    </r>
  </si>
  <si>
    <r>
      <rPr>
        <b/>
        <sz val="10"/>
        <rFont val="Function Pro Book"/>
        <family val="2"/>
      </rPr>
      <t>Arbeitsteilige Ferkelproduktion</t>
    </r>
    <r>
      <rPr>
        <sz val="10"/>
        <rFont val="Function Pro Book"/>
        <family val="2"/>
      </rPr>
      <t xml:space="preserve"> (AFP) über maximal 2 Stufen. Die einzelnen Betriebe des AFP-Ringes liegen innerhalb eines Radius von 20 km (Luftlinie).</t>
    </r>
  </si>
  <si>
    <r>
      <t xml:space="preserve">Futter enthält keine </t>
    </r>
    <r>
      <rPr>
        <b/>
        <sz val="10"/>
        <rFont val="Function Pro Book"/>
        <family val="2"/>
      </rPr>
      <t>konventionellen</t>
    </r>
    <r>
      <rPr>
        <sz val="10"/>
        <rFont val="Function Pro Book"/>
        <family val="2"/>
      </rPr>
      <t xml:space="preserve"> Komponenten. 
</t>
    </r>
    <r>
      <rPr>
        <sz val="9"/>
        <rFont val="Function Pro Book"/>
        <family val="2"/>
      </rPr>
      <t>Bis 31.12.2030 darf Junghennen und Junghähnen (bis zur 18. Alterswoche) noch 5 % nicht biologisches Eiweissfuttermittel gefüttert werden.</t>
    </r>
  </si>
  <si>
    <t xml:space="preserve">Wiesen- und Grundfutteranteil beträgt min. 95 %. </t>
  </si>
  <si>
    <r>
      <t xml:space="preserve">Kälber in </t>
    </r>
    <r>
      <rPr>
        <b/>
        <sz val="10"/>
        <rFont val="Function Pro Book"/>
        <family val="2"/>
      </rPr>
      <t>Einzeliglus</t>
    </r>
    <r>
      <rPr>
        <sz val="10"/>
        <rFont val="Function Pro Book"/>
        <family val="2"/>
      </rPr>
      <t xml:space="preserve"> bis maximal 8 Wochen.</t>
    </r>
  </si>
  <si>
    <t>Improvac® – Anwendung: Nur auf tierärztliche Verordnung.</t>
  </si>
  <si>
    <t>Kälbermast und Remontenaufzucht (bis zum Abtränken) mit betriebsfremden Tieren: max. Gruppengrösse 20 Tiere.</t>
  </si>
  <si>
    <r>
      <t xml:space="preserve">Keine Zufuhr von </t>
    </r>
    <r>
      <rPr>
        <b/>
        <sz val="10"/>
        <rFont val="Function Pro Book"/>
        <family val="2"/>
      </rPr>
      <t>konventionellem</t>
    </r>
    <r>
      <rPr>
        <sz val="10"/>
        <rFont val="Function Pro Book"/>
        <family val="2"/>
      </rPr>
      <t xml:space="preserve"> Futter. 
</t>
    </r>
    <r>
      <rPr>
        <sz val="9"/>
        <rFont val="Function Pro Book"/>
        <family val="2"/>
      </rPr>
      <t xml:space="preserve">Ausnahmen für Nichtwiederkäuer: Schweine, Junggeflügel und Pensionspferde; siehe jeweilige Tierarten. </t>
    </r>
  </si>
  <si>
    <r>
      <t xml:space="preserve">Kälber müssen min. 3 Monate unveränderte Muttermilch erhalten.
</t>
    </r>
    <r>
      <rPr>
        <sz val="9"/>
        <rFont val="Function Pro Book"/>
        <family val="2"/>
      </rPr>
      <t>Mastkälber: min. 1000L Vollmilch</t>
    </r>
  </si>
  <si>
    <t>Zierpflanzen</t>
  </si>
  <si>
    <t>Pferde</t>
  </si>
  <si>
    <t>Schafe</t>
  </si>
  <si>
    <t>Ziegen</t>
  </si>
  <si>
    <t>Kaninchen</t>
  </si>
  <si>
    <t>Legehennen</t>
  </si>
  <si>
    <t>Wachteln</t>
  </si>
  <si>
    <t>Insekten</t>
  </si>
  <si>
    <t>Gemüse</t>
  </si>
  <si>
    <t>Obst</t>
  </si>
  <si>
    <t>Reben</t>
  </si>
  <si>
    <t>Pilze</t>
  </si>
  <si>
    <t>Tauben</t>
  </si>
  <si>
    <t>Besatzdichte und Herdengrösse</t>
  </si>
  <si>
    <t>Arbeitskräfte, Ausbildung, Maschinen, Gebäude</t>
  </si>
  <si>
    <t>FiBL Publikationen: https://shop.fibl.org</t>
  </si>
  <si>
    <t>Weitere Ressourcen</t>
  </si>
  <si>
    <t>Kontrolle und Zertifizierung: https://www.easy-cert.com/</t>
  </si>
  <si>
    <t>Bio Suisse: https://www.bio-suisse.ch/de/info/partner/produzenten.html</t>
  </si>
  <si>
    <t>Flächen und ökologischer Ausgleich</t>
  </si>
  <si>
    <r>
      <t xml:space="preserve">Im Merkblatt </t>
    </r>
    <r>
      <rPr>
        <b/>
        <sz val="8"/>
        <rFont val="Function Pro Book"/>
        <family val="2"/>
      </rPr>
      <t>Umstellung auf Bio</t>
    </r>
    <r>
      <rPr>
        <sz val="8"/>
        <rFont val="Function Pro Book"/>
        <family val="2"/>
      </rPr>
      <t xml:space="preserve"> sind Informationen zum Umstellungsprozess mit Links zu weiterführenden Informationen, Vorgehen und Fristen zusammengestellt (</t>
    </r>
    <r>
      <rPr>
        <sz val="8"/>
        <color rgb="FFFF0000"/>
        <rFont val="Function Pro Book"/>
        <family val="2"/>
      </rPr>
      <t>https://www.fibl.org/de/shop/1001-umstellung</t>
    </r>
    <r>
      <rPr>
        <sz val="8"/>
        <rFont val="Function Pro Book"/>
        <family val="2"/>
      </rPr>
      <t>).</t>
    </r>
  </si>
  <si>
    <r>
      <t xml:space="preserve">Die 5 Tage umfassende Pflichtausbildung ist absolviert:
</t>
    </r>
    <r>
      <rPr>
        <sz val="9"/>
        <rFont val="Function Pro Book"/>
        <family val="2"/>
      </rPr>
      <t>1 Tag Einführungskurs, 4 Tage anrechenbare Kurs- und Weiterbildungsangebote. (Bio Suisse RL Teil II, Art. 1.3.3)</t>
    </r>
  </si>
  <si>
    <r>
      <t xml:space="preserve">Nutzung von nicht biologischen Flächen, die nicht als LN gelten (z.B. Weide): 
</t>
    </r>
    <r>
      <rPr>
        <sz val="9"/>
        <rFont val="Function Pro Book"/>
        <family val="2"/>
      </rPr>
      <t>- Bewirtschaftungsvertrag 
- Anmeldung der Flächen bei Betriebsdatenerhebung als Flächen ausserhalb der LN
- Nutzung ausschliesslich durch Knospe-Betriebe</t>
    </r>
    <r>
      <rPr>
        <sz val="10"/>
        <rFont val="Function Pro Book"/>
        <family val="2"/>
      </rPr>
      <t xml:space="preserve">
 </t>
    </r>
  </si>
  <si>
    <t>Futtermittel von Kulturen aus gebeiztem Saatgut, die vor der Umstellung angesät worden sind, werden nicht den eigenen Tieren verfüttert, sondern als nichtbiologische Futtermittel vermarktet bzw. abgegeben.</t>
  </si>
  <si>
    <t>Keine Immissionsgefahr von Strassen, KVAs oder Altlasten, Abdrift von Nachbarparzellen.</t>
  </si>
  <si>
    <r>
      <t xml:space="preserve">Mindestens 12 Fördermassnahmen aus dem Massnahmenkatalog sind umgesetzt. 
</t>
    </r>
    <r>
      <rPr>
        <sz val="9"/>
        <rFont val="Function Pro Book"/>
        <family val="2"/>
      </rPr>
      <t>(Seite "Biodiversitätsmassnahmen" ausfüllen.)</t>
    </r>
  </si>
  <si>
    <r>
      <t xml:space="preserve">Das Merkblatt </t>
    </r>
    <r>
      <rPr>
        <b/>
        <sz val="9"/>
        <rFont val="Function Pro Book"/>
        <family val="2"/>
      </rPr>
      <t>Standortgerechte Milchviehzucht</t>
    </r>
    <r>
      <rPr>
        <sz val="9"/>
        <rFont val="Function Pro Book"/>
        <family val="2"/>
      </rPr>
      <t xml:space="preserve"> hilft bei der Beurteilung (</t>
    </r>
    <r>
      <rPr>
        <sz val="9"/>
        <color rgb="FFFF0000"/>
        <rFont val="Function Pro Book"/>
        <family val="2"/>
      </rPr>
      <t>https://www.fibl.org/de/shop/1411-standortgerechte-milchviehzucht</t>
    </r>
    <r>
      <rPr>
        <sz val="9"/>
        <rFont val="Function Pro Book"/>
        <family val="2"/>
      </rPr>
      <t xml:space="preserve">). </t>
    </r>
  </si>
  <si>
    <r>
      <rPr>
        <b/>
        <sz val="10"/>
        <rFont val="Function Pro Book"/>
        <family val="2"/>
      </rPr>
      <t xml:space="preserve">Stallmasse </t>
    </r>
    <r>
      <rPr>
        <sz val="10"/>
        <rFont val="Function Pro Book"/>
        <family val="2"/>
      </rPr>
      <t>eingehalten.</t>
    </r>
  </si>
  <si>
    <r>
      <t xml:space="preserve">Merkblatt </t>
    </r>
    <r>
      <rPr>
        <b/>
        <sz val="9"/>
        <rFont val="Function Pro Book"/>
        <family val="2"/>
      </rPr>
      <t>Stallmasse</t>
    </r>
    <r>
      <rPr>
        <sz val="9"/>
        <color rgb="FFFF0000"/>
        <rFont val="Function Pro Book"/>
        <family val="2"/>
      </rPr>
      <t xml:space="preserve"> (https://www.fibl.org/de/shop/1153-stallmasse)</t>
    </r>
  </si>
  <si>
    <t>Die Lichtphase wird nicht künstlich auf über 16 Stunden ausgedehnt.</t>
  </si>
  <si>
    <r>
      <t xml:space="preserve">Für Betriebe mit </t>
    </r>
    <r>
      <rPr>
        <b/>
        <sz val="10"/>
        <rFont val="Function Pro Book"/>
        <family val="2"/>
      </rPr>
      <t>Schweinehaltung</t>
    </r>
    <r>
      <rPr>
        <sz val="10"/>
        <rFont val="Function Pro Book"/>
        <family val="2"/>
      </rPr>
      <t>: Zum Teil besteht eine Mitgliedschaftspflicht bei einer anerkannten Bio-Schweineorganisation.</t>
    </r>
  </si>
  <si>
    <r>
      <t xml:space="preserve">Für Betriebe mit </t>
    </r>
    <r>
      <rPr>
        <b/>
        <sz val="10"/>
        <rFont val="Function Pro Book"/>
        <family val="2"/>
      </rPr>
      <t>Milchkühen</t>
    </r>
    <r>
      <rPr>
        <sz val="10"/>
        <rFont val="Function Pro Book"/>
        <family val="2"/>
      </rPr>
      <t>: Mitgliedschaft bei einer Bio-Milchorganisation (BMO) oder Registrierung bei Bio Suisse.</t>
    </r>
  </si>
  <si>
    <r>
      <t xml:space="preserve">Keine Anbindehaltung 
</t>
    </r>
    <r>
      <rPr>
        <sz val="9"/>
        <rFont val="Function Pro Book"/>
        <family val="2"/>
      </rPr>
      <t>Ausnahmen (in Absprache mit Zertifizierungsstelle): Rindvieh, sofern Bestimmungen über RAUS eingehalten werden; einzelne Tiere für begrenzte Zeit aus Sicherheitsgründen</t>
    </r>
  </si>
  <si>
    <r>
      <t xml:space="preserve">Der </t>
    </r>
    <r>
      <rPr>
        <b/>
        <sz val="10"/>
        <rFont val="Function Pro Book"/>
        <family val="2"/>
      </rPr>
      <t>Grasanteil</t>
    </r>
    <r>
      <rPr>
        <sz val="10"/>
        <rFont val="Function Pro Book"/>
        <family val="2"/>
      </rPr>
      <t xml:space="preserve"> (Wiesen- und Weidefutteranteil) muss mindestens 75 % im Talgebiet und 85 % im Berggebiet betragen. </t>
    </r>
  </si>
  <si>
    <t xml:space="preserve">Sämtliche Einzelfuttermittel stammen aus Europa. </t>
  </si>
  <si>
    <r>
      <t xml:space="preserve">Für nicht zugelassene Futtermittel liegt eine zeitlich beschränkte </t>
    </r>
    <r>
      <rPr>
        <b/>
        <sz val="10"/>
        <rFont val="Function Pro Book"/>
        <family val="2"/>
      </rPr>
      <t>Ausnahmebewilligung</t>
    </r>
    <r>
      <rPr>
        <sz val="10"/>
        <rFont val="Function Pro Book"/>
        <family val="2"/>
      </rPr>
      <t xml:space="preserve"> vor.</t>
    </r>
  </si>
  <si>
    <r>
      <t xml:space="preserve">Die </t>
    </r>
    <r>
      <rPr>
        <b/>
        <sz val="9"/>
        <rFont val="Function Pro Book"/>
        <family val="2"/>
      </rPr>
      <t>Betriebsmittelliste</t>
    </r>
    <r>
      <rPr>
        <sz val="9"/>
        <rFont val="Function Pro Book"/>
        <family val="2"/>
      </rPr>
      <t xml:space="preserve"> enthält alle zugelassenen Futtermittel und weiter Betriebsmittel (</t>
    </r>
    <r>
      <rPr>
        <sz val="9"/>
        <color rgb="FFFF0000"/>
        <rFont val="Function Pro Book"/>
        <family val="2"/>
      </rPr>
      <t>https://www.fibl.org/de/shop/1032-hilfsstoffliste</t>
    </r>
    <r>
      <rPr>
        <sz val="9"/>
        <rFont val="Function Pro Book"/>
        <family val="2"/>
      </rPr>
      <t>).</t>
    </r>
  </si>
  <si>
    <t>Aufstallungssystem</t>
  </si>
  <si>
    <r>
      <t xml:space="preserve">Maximale </t>
    </r>
    <r>
      <rPr>
        <b/>
        <sz val="10"/>
        <rFont val="Function Pro Book"/>
        <family val="2"/>
      </rPr>
      <t xml:space="preserve">Besatzdichte 
</t>
    </r>
    <r>
      <rPr>
        <sz val="9"/>
        <rFont val="Function Pro Book"/>
        <family val="2"/>
      </rPr>
      <t>- Vormast bis 28. Lebenstag 40 Tiere/m</t>
    </r>
    <r>
      <rPr>
        <vertAlign val="superscript"/>
        <sz val="9"/>
        <rFont val="Function Pro Book"/>
        <family val="2"/>
      </rPr>
      <t xml:space="preserve">2
</t>
    </r>
    <r>
      <rPr>
        <sz val="9"/>
        <rFont val="Function Pro Book"/>
        <family val="2"/>
      </rPr>
      <t>- Ausmast max. 20 kg LG/m</t>
    </r>
    <r>
      <rPr>
        <vertAlign val="superscript"/>
        <sz val="9"/>
        <rFont val="Function Pro Book"/>
        <family val="2"/>
      </rPr>
      <t>2</t>
    </r>
    <r>
      <rPr>
        <sz val="9"/>
        <rFont val="Function Pro Book"/>
        <family val="2"/>
      </rPr>
      <t>, mit Aussenklimabereich bis zu 25 kg LG/m</t>
    </r>
    <r>
      <rPr>
        <vertAlign val="superscript"/>
        <sz val="9"/>
        <rFont val="Function Pro Book"/>
        <family val="2"/>
      </rPr>
      <t>2</t>
    </r>
  </si>
  <si>
    <r>
      <t xml:space="preserve">Siehe auch Merkblätter </t>
    </r>
    <r>
      <rPr>
        <b/>
        <sz val="9"/>
        <rFont val="Function Pro Book"/>
        <family val="2"/>
      </rPr>
      <t xml:space="preserve">Anforderungen an die Bioimkerei </t>
    </r>
    <r>
      <rPr>
        <sz val="9"/>
        <color rgb="FFFF0000"/>
        <rFont val="Function Pro Book"/>
        <family val="2"/>
      </rPr>
      <t>(https://www.fibl.org/de/shop/1397-bienen)</t>
    </r>
    <r>
      <rPr>
        <sz val="9"/>
        <rFont val="Function Pro Book"/>
        <family val="2"/>
      </rPr>
      <t xml:space="preserve"> und </t>
    </r>
    <r>
      <rPr>
        <b/>
        <sz val="9"/>
        <rFont val="Function Pro Book"/>
        <family val="2"/>
      </rPr>
      <t xml:space="preserve">Biologische Imkerei </t>
    </r>
    <r>
      <rPr>
        <sz val="9"/>
        <color rgb="FFFF0000"/>
        <rFont val="Function Pro Book"/>
        <family val="2"/>
      </rPr>
      <t>(https://www.fibl.org/de/shop/1402-bioimkerei)</t>
    </r>
    <r>
      <rPr>
        <sz val="9"/>
        <rFont val="Function Pro Book"/>
        <family val="2"/>
      </rPr>
      <t>.</t>
    </r>
  </si>
  <si>
    <r>
      <rPr>
        <b/>
        <sz val="10"/>
        <rFont val="Function Pro Book"/>
        <family val="2"/>
      </rPr>
      <t>Redaktion</t>
    </r>
    <r>
      <rPr>
        <sz val="10"/>
        <rFont val="Function Pro Book"/>
        <family val="2"/>
      </rPr>
      <t xml:space="preserve">
Rike Teuber, FiBL Schweiz</t>
    </r>
  </si>
  <si>
    <t>2026 © FiBL</t>
  </si>
  <si>
    <t>Für detaillierte Copyright-Informationen siehe https://www.fibl.org/de/copyright</t>
  </si>
  <si>
    <t xml:space="preserve">Alle Angaben in dieser Checkliste basieren auf bestem Wissen und der Erfahrung der Autor*innen. Trotz grösster Sorgfalt sind Unrichtigkeiten und Anwendungsfehler nicht auszuschliessen. Daher können Autor*innen und Herausgeber keinerlei Haftung für etwa vorhandene inhaltliche Unrichtigkeiten, sowie für Schäden aus der Befolgung der Empfehlungen übernehmen. </t>
  </si>
  <si>
    <r>
      <rPr>
        <b/>
        <sz val="10"/>
        <rFont val="Function Pro Book"/>
        <family val="2"/>
      </rPr>
      <t>Fruchtfolgerapporte</t>
    </r>
    <r>
      <rPr>
        <sz val="10"/>
        <rFont val="Function Pro Book"/>
        <family val="2"/>
      </rPr>
      <t xml:space="preserve"> 10 Jahre aufbewahren.</t>
    </r>
  </si>
  <si>
    <t>Mindestens 50 % der offenen Ackerfläche ist über den Winter begrünt.</t>
  </si>
  <si>
    <r>
      <t>Fruchtfolge:</t>
    </r>
    <r>
      <rPr>
        <sz val="10"/>
        <rFont val="Function Pro Book"/>
        <family val="2"/>
      </rPr>
      <t xml:space="preserve"> (Zuerst Seite "FF" ausfüllen)
Min. 20 % ganzjähriger Grünlandanteil </t>
    </r>
    <r>
      <rPr>
        <u/>
        <sz val="10"/>
        <rFont val="Function Pro Book"/>
        <family val="2"/>
      </rPr>
      <t>oder</t>
    </r>
    <r>
      <rPr>
        <sz val="10"/>
        <rFont val="Function Pro Book"/>
        <family val="2"/>
      </rPr>
      <t xml:space="preserve"> min. 10 % plus andere Grünlandanteile 
</t>
    </r>
    <r>
      <rPr>
        <sz val="9"/>
        <rFont val="Function Pro Book"/>
        <family val="2"/>
      </rPr>
      <t xml:space="preserve">(begrünte Kultur, Körnerleguminosen mit anschliessender Gründüngung, Zwischenkulturen (Gründüngungen, Untersaaten usw.), Anbau und Einarbeitung mehrerer Gründüngungskulturen hintereinander) </t>
    </r>
  </si>
  <si>
    <t>Bei bodengebundenen Kulturen ist der Substrateinsatz unter Auflagen erlaubt, Materialien aus Kunststoff zur Bodenabdeckung sind auf ein Minimum zu beschränken.</t>
  </si>
  <si>
    <t>Wärmegedämmte Gewächshäuser werden vom 01.12. bis 28./29.02. auf maximal 10 °C geheizt, bei Treibereikulturen, Grünsprossen und Zierpflanzen auf maximal 18 °C. 
Nicht gedämmte Gewächshäuser werden vom 01.11. bis am 31.03 lediglich frostfrei geheizt (für die Anzucht von Jungpflanzen darf uneingeschränkt beheizt werden, sofern das Haus wärmegedämmt ist).</t>
  </si>
  <si>
    <r>
      <t xml:space="preserve">Obstanlage ganzjährig </t>
    </r>
    <r>
      <rPr>
        <b/>
        <sz val="10"/>
        <rFont val="Function Pro Book"/>
        <family val="2"/>
      </rPr>
      <t>begrünt</t>
    </r>
    <r>
      <rPr>
        <sz val="10"/>
        <rFont val="Function Pro Book"/>
        <family val="2"/>
      </rPr>
      <t xml:space="preserve"> 
</t>
    </r>
    <r>
      <rPr>
        <sz val="9"/>
        <rFont val="Function Pro Book"/>
        <family val="2"/>
      </rPr>
      <t>Ausnahme: Baumstreifen können mechanisch offengehalten oder mit organischem Material (z. B. Rinden-Kompost) oder langlebigen Kunststoffgeweben abgedeckt werden.</t>
    </r>
  </si>
  <si>
    <r>
      <t xml:space="preserve">Im Biolandbau zugelassene Pflanzenschutzmittel stehen in der </t>
    </r>
    <r>
      <rPr>
        <b/>
        <sz val="9"/>
        <rFont val="Function Pro Book"/>
        <family val="2"/>
      </rPr>
      <t>Betriebsmittelliste</t>
    </r>
    <r>
      <rPr>
        <sz val="9"/>
        <rFont val="Function Pro Book"/>
        <family val="2"/>
      </rPr>
      <t xml:space="preserve"> </t>
    </r>
    <r>
      <rPr>
        <sz val="9"/>
        <color rgb="FFFF0000"/>
        <rFont val="Function Pro Book"/>
        <family val="2"/>
      </rPr>
      <t>(https://www.fibl.org/de/shop/1032-hilfsstoffliste)</t>
    </r>
    <r>
      <rPr>
        <sz val="9"/>
        <rFont val="Function Pro Book"/>
        <family val="2"/>
      </rPr>
      <t>.</t>
    </r>
  </si>
  <si>
    <r>
      <t xml:space="preserve">Siehe auch FiBL </t>
    </r>
    <r>
      <rPr>
        <b/>
        <sz val="9"/>
        <rFont val="Function Pro Book"/>
        <family val="2"/>
      </rPr>
      <t xml:space="preserve">Betriebsmittelliste Weinbereitung </t>
    </r>
    <r>
      <rPr>
        <sz val="9"/>
        <color rgb="FFFF0000"/>
        <rFont val="Function Pro Book"/>
        <family val="2"/>
      </rPr>
      <t xml:space="preserve">(https://www.fibl.org/de/shop/1488-bml-weinbereitung) </t>
    </r>
    <r>
      <rPr>
        <sz val="9"/>
        <rFont val="Function Pro Book"/>
        <family val="2"/>
      </rPr>
      <t xml:space="preserve">und Merkblatt </t>
    </r>
    <r>
      <rPr>
        <b/>
        <sz val="9"/>
        <rFont val="Function Pro Book"/>
        <family val="2"/>
      </rPr>
      <t xml:space="preserve">Anforderungen an den Bioweinbau </t>
    </r>
    <r>
      <rPr>
        <sz val="9"/>
        <color rgb="FFFF0000"/>
        <rFont val="Function Pro Book"/>
        <family val="2"/>
      </rPr>
      <t>(https://www.fibl.org/de/shop/1490-weinbaurichtlinien).</t>
    </r>
  </si>
  <si>
    <t xml:space="preserve">Wissen wirksam machen: Ihre Spende macht es möglich </t>
  </si>
  <si>
    <t xml:space="preserve">Unsere Merkblätter entstehen in enger Zusammenarbeit von Forschung, Beratung und Praxis. Sie unterstützen dabei, Wissen dort wirksam zu machen, wo es gebraucht wird: auf dem Betrieb, in der Beratung und in der Ausbildung. </t>
  </si>
  <si>
    <r>
      <t xml:space="preserve">Zusatzinformation
</t>
    </r>
    <r>
      <rPr>
        <sz val="8"/>
        <rFont val="Function Pro Book"/>
        <family val="2"/>
      </rPr>
      <t>Merkblätter</t>
    </r>
  </si>
  <si>
    <r>
      <t xml:space="preserve">Konto
</t>
    </r>
    <r>
      <rPr>
        <sz val="8"/>
        <rFont val="Function Pro Book"/>
        <family val="2"/>
      </rPr>
      <t>CH94 0076 1045 0013 9206 6
Forschungsinstitut für biologischen Landbau FiBL
Ackerstrasse 113, 5070 Frick</t>
    </r>
  </si>
  <si>
    <r>
      <rPr>
        <b/>
        <sz val="10"/>
        <rFont val="Function Pro Book"/>
        <family val="2"/>
      </rPr>
      <t>FiBL-Art.-Nr.:</t>
    </r>
    <r>
      <rPr>
        <sz val="10"/>
        <rFont val="Function Pro Book"/>
        <family val="2"/>
      </rPr>
      <t xml:space="preserve"> 1220</t>
    </r>
  </si>
  <si>
    <t>Die Checkliste steht unter https://www.fibl.org/de/shop auch zum kostenlosen Download zur Verfügung.</t>
  </si>
  <si>
    <r>
      <t xml:space="preserve">Herausgebende Institution
</t>
    </r>
    <r>
      <rPr>
        <sz val="10"/>
        <rFont val="Function Pro Book"/>
        <family val="2"/>
      </rPr>
      <t>Forschungsinstitut für biologischen Landbau FiBL
Ackerstrasse 113, Postfach 219, 5070 Frick, Schweiz
Tel. +41 (0)62 865 72 72
info.suisse@fibl.org, fibl.org</t>
    </r>
  </si>
  <si>
    <t xml:space="preserve">Artikelbezeichnung, Name und Adresse des Produzierenden, Zertifizierungsstelle und Pflanzenpass sind auf den Etiketten gekennzeichnet. </t>
  </si>
  <si>
    <r>
      <rPr>
        <b/>
        <sz val="10"/>
        <rFont val="Function Pro Book"/>
        <family val="2"/>
      </rPr>
      <t xml:space="preserve">Permalink: </t>
    </r>
    <r>
      <rPr>
        <sz val="10"/>
        <rFont val="Function Pro Book"/>
        <family val="2"/>
      </rPr>
      <t>https://orgprints.org/id/eprint/57607/</t>
    </r>
  </si>
  <si>
    <t>bio.inspecta</t>
  </si>
  <si>
    <t>noch nicht angemeldet</t>
  </si>
  <si>
    <t>Bio Test Agro</t>
  </si>
  <si>
    <r>
      <rPr>
        <b/>
        <sz val="10"/>
        <rFont val="Function Pro Book"/>
        <family val="2"/>
      </rPr>
      <t>Autorenschaft</t>
    </r>
    <r>
      <rPr>
        <sz val="10"/>
        <rFont val="Function Pro Book"/>
        <family val="2"/>
      </rPr>
      <t xml:space="preserve">
FiBL Schweiz</t>
    </r>
  </si>
  <si>
    <r>
      <t xml:space="preserve">Das Verzeichnis </t>
    </r>
    <r>
      <rPr>
        <b/>
        <sz val="8"/>
        <rFont val="Function Pro Book"/>
        <family val="2"/>
      </rPr>
      <t>Anforderungen im Biolandbau</t>
    </r>
    <r>
      <rPr>
        <sz val="8"/>
        <rFont val="Function Pro Book"/>
        <family val="2"/>
      </rPr>
      <t xml:space="preserve"> bietet einen kurzen Überblick zu Bio-V, Bio Suisse und Demeter 
(</t>
    </r>
    <r>
      <rPr>
        <sz val="8"/>
        <color rgb="FFFF0000"/>
        <rFont val="Function Pro Book"/>
        <family val="2"/>
      </rPr>
      <t>https://www.fibl.org/de/shop/1132-anforderungen-kurzfassung</t>
    </r>
    <r>
      <rPr>
        <sz val="8"/>
        <rFont val="Function Pro Book"/>
        <family val="2"/>
      </rPr>
      <t>)</t>
    </r>
  </si>
  <si>
    <r>
      <t xml:space="preserve">Das </t>
    </r>
    <r>
      <rPr>
        <b/>
        <sz val="8"/>
        <rFont val="Function Pro Book"/>
        <family val="2"/>
      </rPr>
      <t>Bioregelwerk</t>
    </r>
    <r>
      <rPr>
        <sz val="8"/>
        <color rgb="FFFF0000"/>
        <rFont val="Function Pro Book"/>
        <family val="2"/>
      </rPr>
      <t xml:space="preserve"> (https://www.bioaktuell.ch/grundlagen/bioregelwerk) </t>
    </r>
    <r>
      <rPr>
        <sz val="8"/>
        <rFont val="Function Pro Book"/>
        <family val="2"/>
      </rPr>
      <t xml:space="preserve">fasst die wichtigsten Richtlinien für den Biolandbau zusammen. </t>
    </r>
  </si>
  <si>
    <r>
      <t xml:space="preserve">Keine Gemeinschaft  von Biodiversitätsförderflächen mit anderen Betrieben.
</t>
    </r>
    <r>
      <rPr>
        <sz val="8"/>
        <rFont val="Function Pro Book"/>
        <family val="2"/>
      </rPr>
      <t xml:space="preserve">Möglich sind </t>
    </r>
    <r>
      <rPr>
        <b/>
        <sz val="8"/>
        <rFont val="Function Pro Book"/>
        <family val="2"/>
      </rPr>
      <t>ÖLN-Gemeinschaften</t>
    </r>
    <r>
      <rPr>
        <sz val="8"/>
        <rFont val="Function Pro Book"/>
        <family val="2"/>
      </rPr>
      <t>, in welchen der Knospe-Betrieb zusätzlich zu seinen erforderlichen Biodiversitätsförderflächen auch jene für einen Nicht-Knospe-Betrieb ausweist. Ebenfalls erlaubt sind ÖLN-Gemeinschaften zwischen Knospe-Betrieben und Bio-V-Betrieben, die ihre ausgeglichene Düngerbilanz überbetrieblich erfüllen.</t>
    </r>
  </si>
  <si>
    <t>Die Flächenanteile sind ausreichend (min. 7% der LN)
(Berechnungen Seite "Flächen und Biodiv").</t>
  </si>
  <si>
    <r>
      <t xml:space="preserve">Detaillierte Informationen zu den Arten von BFF,deren Anrechenbarkeit und weiteres Informationsmaterial finden sich auf der Webseite </t>
    </r>
    <r>
      <rPr>
        <sz val="9"/>
        <color rgb="FFFF0000"/>
        <rFont val="Function Pro Book"/>
        <family val="2"/>
      </rPr>
      <t xml:space="preserve">https://www.agrinatur.ch/ </t>
    </r>
    <r>
      <rPr>
        <sz val="9"/>
        <rFont val="Function Pro Book"/>
        <family val="2"/>
      </rPr>
      <t xml:space="preserve">und im Handbuch </t>
    </r>
    <r>
      <rPr>
        <b/>
        <sz val="9"/>
        <rFont val="Function Pro Book"/>
        <family val="2"/>
      </rPr>
      <t xml:space="preserve">Biodiversität auf dem Landwirtschaftsbetrieb </t>
    </r>
    <r>
      <rPr>
        <sz val="9"/>
        <color rgb="FFFF0000"/>
        <rFont val="Function Pro Book"/>
        <family val="2"/>
      </rPr>
      <t>(https://www.fibl.org/de/shop/1702-handbuch-biodiversitaet).</t>
    </r>
  </si>
  <si>
    <t>Gestufter, aufgewerteter Waldrand mit angrenzender Biodiversitätsförderfläche</t>
  </si>
  <si>
    <t>≥ 50 m Ufer mit 2 m breitem Krautsaum</t>
  </si>
  <si>
    <t>≥ 100 m Ufer mit 2 m breitem Krautsaum</t>
  </si>
  <si>
    <t>Anrechenbar sind spezielle Leistungen, welche nicht in diesem Massnahmenkatalog aufgeführt sind, jedoch nachweislich eine hohe Wirkung auf die Biodiversität haben. Als Nachweis gilt: Bestätigung durch Biodiversitätsberatung, Natur- oder Vogelschutzverein mit Bestätigungsformular Bio Suisse.</t>
  </si>
  <si>
    <t>Es müssen mindestens 25 a an gefährdeten oder alten Ackerkulturen angebaut werden. Artenliste der gefährdeten oder alten Ackerkulturen: Einkorn, Emmer/Zweikorn, Kamut, Speisehirse/Rispenhirse, Lein, Leindotter, Buchweizen, Saflor/Färberdistel, Mohn, Safran, Linsen. Sorten der anderen Ackerkulturen können angerechnet werden, wenn sie in der von Bio Suisse zusammen mit ProSpecieRara erstellten Sortenliste aufgeführt sind.</t>
  </si>
  <si>
    <t>≥ 50 % der Rebbaufläche, min. 50 a</t>
  </si>
  <si>
    <r>
      <t>Die Trockenmauern müssen eine Gesamtlänge von mindestens 10 m</t>
    </r>
    <r>
      <rPr>
        <vertAlign val="superscript"/>
        <sz val="8"/>
        <rFont val="Function Pro Book"/>
        <family val="2"/>
      </rPr>
      <t>2</t>
    </r>
    <r>
      <rPr>
        <sz val="8"/>
        <rFont val="Function Pro Book"/>
        <family val="2"/>
      </rPr>
      <t xml:space="preserve"> resp. 25 m</t>
    </r>
    <r>
      <rPr>
        <vertAlign val="superscript"/>
        <sz val="8"/>
        <rFont val="Function Pro Book"/>
        <family val="2"/>
      </rPr>
      <t>2</t>
    </r>
    <r>
      <rPr>
        <sz val="8"/>
        <rFont val="Function Pro Book"/>
        <family val="2"/>
      </rPr>
      <t xml:space="preserve"> haben und nach traditioneller Technik aus losen Steinen aufgebaut sein. Die Gesamtlänge kann sich auch aus mehreren kürzeren Abschnitten zusammensetzen. Diese Massnahme ist nicht kumulierbar mit 9.1 und 9.2.</t>
    </r>
  </si>
  <si>
    <r>
      <t>Entlang von Folientunnels oder Gewächshäusern wird ein mindestens 1 m breiter Streifen einer blumenreichen Wiesenmischung angesät (empfohlen werden Blumenwiesen- und Blumenrasenmischungen). Die Fläche des Wiesenstreifens beträgt mindestens 2 % der Fläche des geschützten Anbaus, in jedem Fall jedoch mindestens 100 m</t>
    </r>
    <r>
      <rPr>
        <vertAlign val="superscript"/>
        <sz val="8"/>
        <rFont val="Function Pro Book"/>
        <family val="2"/>
      </rPr>
      <t>2</t>
    </r>
    <r>
      <rPr>
        <sz val="8"/>
        <rFont val="Function Pro Book"/>
        <family val="2"/>
      </rPr>
      <t>. Schnitttermine und Schnitthäufigkeit gemäss Pflegeanleitung der Saatgutmischung. Beim Blumenrasen muss das Schnittgut des ersten Schnitts abgeführt werden.</t>
    </r>
  </si>
  <si>
    <r>
      <t xml:space="preserve">Alle Futtermittel entsprechen der </t>
    </r>
    <r>
      <rPr>
        <b/>
        <sz val="10"/>
        <rFont val="Function Pro Book"/>
        <family val="2"/>
      </rPr>
      <t>Futtermittelliste</t>
    </r>
    <r>
      <rPr>
        <sz val="10"/>
        <rFont val="Function Pro Book"/>
        <family val="2"/>
      </rPr>
      <t xml:space="preserve"> Bio Suisse, FiBL.
</t>
    </r>
    <r>
      <rPr>
        <b/>
        <sz val="9"/>
        <rFont val="Function Pro Book"/>
        <family val="2"/>
      </rPr>
      <t>Verbotene</t>
    </r>
    <r>
      <rPr>
        <sz val="9"/>
        <rFont val="Function Pro Book"/>
        <family val="2"/>
      </rPr>
      <t xml:space="preserve"> Futtermittel und Methoden: 
- GVO-Erzeugnisse
- chemisch-synthetische Zusatzstoffe (Harnstoff, antimikrobielle Leistungsförderer, Enzyme, synthetische Aminosäuren usw.)
- Gastroabfälle
- Palmöl und -fett
- Mastmethoden mit Zwangsfütterung
- Tierische od. geschützte Eiweisse und Fette für Wiederkäuer</t>
    </r>
  </si>
  <si>
    <r>
      <t>Für GVO-relevante Produkte liegt eine Zusicherungserklärung über gentechnikfreie Herstellung vor (</t>
    </r>
    <r>
      <rPr>
        <sz val="9"/>
        <rFont val="Function Pro Book"/>
        <family val="2"/>
      </rPr>
      <t>www.betriebsmittelliste.ch/anmeldung.html).</t>
    </r>
  </si>
  <si>
    <r>
      <t xml:space="preserve">Absperren der Muttersauen in </t>
    </r>
    <r>
      <rPr>
        <b/>
        <sz val="10"/>
        <rFont val="Function Pro Book"/>
        <family val="2"/>
      </rPr>
      <t>Einzelständen</t>
    </r>
    <r>
      <rPr>
        <sz val="10"/>
        <rFont val="Function Pro Book"/>
        <family val="2"/>
      </rPr>
      <t xml:space="preserve"> nur zur Fütterung während max. 30 Minuten.</t>
    </r>
  </si>
  <si>
    <r>
      <t xml:space="preserve">Betriebe mit Ferkeln oder Mastschweinen, die an den Detailhandel liefern: Teilnahme an einem </t>
    </r>
    <r>
      <rPr>
        <b/>
        <sz val="10"/>
        <rFont val="Function Pro Book"/>
        <family val="2"/>
      </rPr>
      <t>Plus-Gesundheitsprogramm</t>
    </r>
    <r>
      <rPr>
        <sz val="10"/>
        <rFont val="Function Pro Book"/>
        <family val="2"/>
      </rPr>
      <t xml:space="preserve"> (SGD / Qualiporc).</t>
    </r>
  </si>
  <si>
    <r>
      <t xml:space="preserve">Merkblatt </t>
    </r>
    <r>
      <rPr>
        <b/>
        <sz val="10"/>
        <rFont val="Function Pro Book"/>
        <family val="2"/>
      </rPr>
      <t>Stallmasse</t>
    </r>
    <r>
      <rPr>
        <sz val="9"/>
        <color rgb="FFFF0000"/>
        <rFont val="Function Pro Book"/>
        <family val="2"/>
      </rPr>
      <t xml:space="preserve"> (https://www.fibl.org/de/shop/1153-stallmasse)</t>
    </r>
  </si>
  <si>
    <t>Anforderungen für die biologische Vermarktung der Alpprodukte erfüllt.</t>
  </si>
  <si>
    <t>Die Käfighaltung ist auf Biobetrieben grundsätzlich verboten. Bei Hobby- und Selbstversorgerhaltung können die BTS-Anforderungen durch das Verbinden von 2 oder mehr Abteilen und dem Einrichten einer erhöhten Fläche erfüllt werden.</t>
  </si>
  <si>
    <r>
      <rPr>
        <sz val="10"/>
        <rFont val="Function Pro Book"/>
        <family val="2"/>
      </rPr>
      <t xml:space="preserve">Merkblatt </t>
    </r>
    <r>
      <rPr>
        <b/>
        <sz val="10"/>
        <rFont val="Function Pro Book"/>
        <family val="2"/>
      </rPr>
      <t>Stallmasse</t>
    </r>
    <r>
      <rPr>
        <sz val="10"/>
        <color rgb="FFFF0000"/>
        <rFont val="Function Pro Book"/>
        <family val="2"/>
      </rPr>
      <t xml:space="preserve"> </t>
    </r>
    <r>
      <rPr>
        <sz val="9"/>
        <color rgb="FFFF0000"/>
        <rFont val="Function Pro Book"/>
        <family val="2"/>
      </rPr>
      <t xml:space="preserve">
(https://www.fibl.org/de/shop/1153-stallmasse)</t>
    </r>
  </si>
  <si>
    <t>Der Einsatz von chemisch-synthetischen Tierarzneimitteln mit dem Wirkstoff Fluralaner (z. B. Exzolt) gegen Vogelmilben ist nur auf tierärztliche Verordnung und mit einer Ausnahmebewilligung der Markenkommission Anbau erlaubt.</t>
  </si>
  <si>
    <r>
      <t>Maximale</t>
    </r>
    <r>
      <rPr>
        <b/>
        <sz val="10"/>
        <rFont val="Function Pro Book"/>
        <family val="2"/>
      </rPr>
      <t xml:space="preserve"> Besatzdichte: </t>
    </r>
    <r>
      <rPr>
        <sz val="10"/>
        <rFont val="Function Pro Book"/>
        <family val="2"/>
      </rPr>
      <t xml:space="preserve">
</t>
    </r>
    <r>
      <rPr>
        <sz val="9"/>
        <rFont val="Function Pro Book"/>
        <family val="2"/>
      </rPr>
      <t>- Vormast max. 20 kg LG /m2 und maximal 50 Tiere/m2
-  Ausmast max. 20 kg LG/m2</t>
    </r>
  </si>
  <si>
    <t>Die klimatischen Bedingungen sind optimal eingestellt.</t>
  </si>
  <si>
    <t>Bei Zuchträumen mit Glasflächen (z. B. in Gewächshäusern) sind die baulichen Anforderungen gemäss Bio Suisse RL Teil II, Art. 2.7.2 erfüllt.</t>
  </si>
  <si>
    <t>Bei Neupflanzung Wahl von widerstandsfähigen Obstsorten.</t>
  </si>
  <si>
    <r>
      <t>Biobrut verwendet oder Nichtverfügbarkeit von FiBL-Saatgutstelle bestätigt.
(</t>
    </r>
    <r>
      <rPr>
        <sz val="9"/>
        <rFont val="Function Pro Book"/>
        <family val="2"/>
      </rPr>
      <t>www.organicxseeds.com)</t>
    </r>
  </si>
  <si>
    <r>
      <t xml:space="preserve">Sammeltätigkeit dokumentiert
</t>
    </r>
    <r>
      <rPr>
        <sz val="8"/>
        <rFont val="Function Pro Book"/>
        <family val="2"/>
      </rPr>
      <t xml:space="preserve">- Ablauf der Sammlung von der Planung über Ernte, Lagerung, Verarbeitung und Vertrieb)
- Rapportierung der Sammlung (Sammler, Menge, Datum)
- Qualifikation der Sammler
- Identität der Hauptverantwortlichen für die Sammlung
- Trivialer und botanischer Name der gesammelten Wildpflanzen
</t>
    </r>
  </si>
  <si>
    <r>
      <t xml:space="preserve">Kein Einsatz gentechnisch veränderter Organismen und deren Produkte (z.B. Lab).
</t>
    </r>
    <r>
      <rPr>
        <sz val="9"/>
        <rFont val="Function Pro Book"/>
        <family val="2"/>
      </rPr>
      <t xml:space="preserve">Bei kritischen Zutaten (Enzyme, Zitronensäure etc.) muss eine </t>
    </r>
    <r>
      <rPr>
        <b/>
        <sz val="9"/>
        <rFont val="Function Pro Book"/>
        <family val="2"/>
      </rPr>
      <t>Zusicherungserklärung</t>
    </r>
    <r>
      <rPr>
        <sz val="9"/>
        <rFont val="Function Pro Book"/>
        <family val="2"/>
      </rPr>
      <t xml:space="preserve"> vorliegen (www.betriebsmittelliste.ch/anmeldung.html &gt; GVO-Formulare)</t>
    </r>
  </si>
  <si>
    <r>
      <rPr>
        <sz val="10"/>
        <rFont val="Function Pro Book"/>
        <family val="2"/>
      </rPr>
      <t>Das Merkblatt</t>
    </r>
    <r>
      <rPr>
        <b/>
        <sz val="10"/>
        <rFont val="Function Pro Book"/>
        <family val="2"/>
      </rPr>
      <t xml:space="preserve"> Kennzeichnung biologischer Lebensmittel</t>
    </r>
    <r>
      <rPr>
        <sz val="10"/>
        <rFont val="Function Pro Book"/>
        <family val="2"/>
      </rPr>
      <t xml:space="preserve"> erläutert die korrekte Deklaration</t>
    </r>
    <r>
      <rPr>
        <sz val="9"/>
        <rFont val="Function Pro Book"/>
        <family val="2"/>
      </rPr>
      <t xml:space="preserve"> </t>
    </r>
    <r>
      <rPr>
        <sz val="9"/>
        <color rgb="FFFF0000"/>
        <rFont val="Function Pro Book"/>
        <family val="2"/>
      </rPr>
      <t>(https://www.fibl.org/de/shop/1541-kennzeichnung).</t>
    </r>
  </si>
  <si>
    <t>Ihr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</si>
</sst>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mmmm\ yyyy"/>
    <numFmt numFmtId="165" formatCode="0.0"/>
  </numFmts>
  <fonts count="42" x14ac:knownFonts="1">
    <font>
      <sz val="10"/>
      <name val="Arial"/>
    </font>
    <font>
      <b/>
      <sz val="10"/>
      <name val="Arial"/>
      <family val="2"/>
    </font>
    <font>
      <sz val="10"/>
      <name val="Arial"/>
      <family val="2"/>
    </font>
    <font>
      <sz val="12"/>
      <name val="Arial"/>
      <family val="2"/>
    </font>
    <font>
      <sz val="8"/>
      <name val="Arial"/>
      <family val="2"/>
    </font>
    <font>
      <u/>
      <sz val="10"/>
      <color indexed="12"/>
      <name val="Arial"/>
      <family val="2"/>
    </font>
    <font>
      <sz val="9"/>
      <name val="Arial"/>
      <family val="2"/>
    </font>
    <font>
      <b/>
      <sz val="8"/>
      <name val="Arial"/>
      <family val="2"/>
    </font>
    <font>
      <sz val="14"/>
      <name val="Arial"/>
      <family val="2"/>
    </font>
    <font>
      <i/>
      <sz val="10"/>
      <name val="Arial"/>
      <family val="2"/>
    </font>
    <font>
      <sz val="10"/>
      <name val="Wingdings 3"/>
      <family val="1"/>
      <charset val="2"/>
    </font>
    <font>
      <sz val="6"/>
      <name val="Arial"/>
      <family val="2"/>
    </font>
    <font>
      <b/>
      <sz val="10"/>
      <color rgb="FFFF0000"/>
      <name val="Arial"/>
      <family val="2"/>
    </font>
    <font>
      <sz val="10"/>
      <name val="Function Pro Book"/>
      <family val="2"/>
    </font>
    <font>
      <b/>
      <sz val="18"/>
      <name val="Function Pro Book"/>
      <family val="2"/>
    </font>
    <font>
      <sz val="14"/>
      <name val="Function Pro Book"/>
      <family val="2"/>
    </font>
    <font>
      <b/>
      <sz val="16"/>
      <name val="Function Pro Book"/>
      <family val="2"/>
    </font>
    <font>
      <sz val="8"/>
      <name val="Function Pro Book"/>
      <family val="2"/>
    </font>
    <font>
      <i/>
      <sz val="10"/>
      <name val="Function Pro Book"/>
      <family val="2"/>
    </font>
    <font>
      <b/>
      <i/>
      <sz val="10"/>
      <name val="Function Pro Book"/>
      <family val="2"/>
    </font>
    <font>
      <u/>
      <sz val="10"/>
      <color indexed="12"/>
      <name val="Function Pro Book"/>
      <family val="2"/>
    </font>
    <font>
      <b/>
      <sz val="14"/>
      <name val="Function Pro Book"/>
      <family val="2"/>
    </font>
    <font>
      <vertAlign val="superscript"/>
      <sz val="10"/>
      <name val="Function Pro Book"/>
      <family val="2"/>
    </font>
    <font>
      <b/>
      <sz val="10"/>
      <name val="Function Pro Book"/>
      <family val="2"/>
    </font>
    <font>
      <b/>
      <sz val="8"/>
      <name val="Function Pro Book"/>
      <family val="2"/>
    </font>
    <font>
      <i/>
      <sz val="8"/>
      <name val="Function Pro Book"/>
      <family val="2"/>
    </font>
    <font>
      <b/>
      <sz val="12"/>
      <name val="Function Pro Book"/>
      <family val="2"/>
    </font>
    <font>
      <b/>
      <sz val="10"/>
      <color indexed="10"/>
      <name val="Function Pro Book"/>
      <family val="2"/>
    </font>
    <font>
      <sz val="9"/>
      <name val="Function Pro Book"/>
      <family val="2"/>
    </font>
    <font>
      <sz val="6"/>
      <name val="Function Pro Book"/>
      <family val="2"/>
    </font>
    <font>
      <b/>
      <sz val="6"/>
      <name val="Function Pro Book"/>
      <family val="2"/>
    </font>
    <font>
      <b/>
      <sz val="10"/>
      <color rgb="FFFF0000"/>
      <name val="Function Pro Book"/>
      <family val="2"/>
    </font>
    <font>
      <b/>
      <sz val="6"/>
      <color rgb="FFFF0000"/>
      <name val="Function Pro Book"/>
      <family val="2"/>
    </font>
    <font>
      <vertAlign val="superscript"/>
      <sz val="8"/>
      <name val="Function Pro Book"/>
      <family val="2"/>
    </font>
    <font>
      <sz val="12"/>
      <name val="Function Pro Book"/>
      <family val="2"/>
    </font>
    <font>
      <b/>
      <sz val="9"/>
      <name val="Function Pro Book"/>
      <family val="2"/>
    </font>
    <font>
      <sz val="10"/>
      <color rgb="FFFF0000"/>
      <name val="Function Pro Book"/>
      <family val="2"/>
    </font>
    <font>
      <sz val="8"/>
      <color rgb="FFFF0000"/>
      <name val="Function Pro Book"/>
      <family val="2"/>
    </font>
    <font>
      <b/>
      <sz val="11"/>
      <name val="Function Pro Book"/>
      <family val="2"/>
    </font>
    <font>
      <u/>
      <sz val="10"/>
      <name val="Function Pro Book"/>
      <family val="2"/>
    </font>
    <font>
      <sz val="9"/>
      <color rgb="FFFF0000"/>
      <name val="Function Pro Book"/>
      <family val="2"/>
    </font>
    <font>
      <vertAlign val="superscript"/>
      <sz val="9"/>
      <name val="Function Pro Book"/>
      <family val="2"/>
    </font>
  </fonts>
  <fills count="12">
    <fill>
      <patternFill patternType="none"/>
    </fill>
    <fill>
      <patternFill patternType="gray125"/>
    </fill>
    <fill>
      <patternFill patternType="solid">
        <fgColor indexed="61"/>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5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52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6" fillId="0" borderId="0" xfId="0" applyFont="1"/>
    <xf numFmtId="0" fontId="3" fillId="0" borderId="0" xfId="0" applyFont="1"/>
    <xf numFmtId="0" fontId="4" fillId="0" borderId="0" xfId="0" applyFont="1" applyAlignment="1">
      <alignment horizontal="left"/>
    </xf>
    <xf numFmtId="0" fontId="2" fillId="0" borderId="0" xfId="0" applyFont="1" applyAlignment="1">
      <alignment vertical="top"/>
    </xf>
    <xf numFmtId="0" fontId="4" fillId="0" borderId="0" xfId="0" applyFont="1"/>
    <xf numFmtId="0" fontId="4" fillId="0" borderId="0" xfId="0" applyFont="1" applyAlignment="1">
      <alignment horizontal="center"/>
    </xf>
    <xf numFmtId="0" fontId="2" fillId="0" borderId="0" xfId="0" applyFont="1" applyAlignment="1">
      <alignment horizontal="right"/>
    </xf>
    <xf numFmtId="0" fontId="8"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vertical="center"/>
    </xf>
    <xf numFmtId="0" fontId="2" fillId="0" borderId="0" xfId="0" applyFont="1" applyAlignment="1">
      <alignment horizontal="left" vertical="top" wrapText="1"/>
    </xf>
    <xf numFmtId="0" fontId="6" fillId="0" borderId="0" xfId="0" applyFont="1" applyAlignment="1">
      <alignment horizontal="left"/>
    </xf>
    <xf numFmtId="0" fontId="1"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wrapText="1"/>
    </xf>
    <xf numFmtId="0" fontId="9" fillId="0" borderId="0" xfId="0" applyFont="1" applyAlignment="1">
      <alignment vertical="top" wrapText="1"/>
    </xf>
    <xf numFmtId="0" fontId="4" fillId="0" borderId="0" xfId="0" applyFont="1" applyAlignment="1">
      <alignment vertical="center"/>
    </xf>
    <xf numFmtId="0" fontId="4" fillId="0" borderId="0" xfId="0" quotePrefix="1" applyFont="1"/>
    <xf numFmtId="0" fontId="6" fillId="0" borderId="0" xfId="0" applyFont="1" applyAlignment="1">
      <alignment horizontal="center"/>
    </xf>
    <xf numFmtId="0" fontId="4" fillId="0" borderId="0" xfId="0" applyFont="1" applyAlignment="1">
      <alignment vertical="top"/>
    </xf>
    <xf numFmtId="0" fontId="0" fillId="0" borderId="0" xfId="0" applyAlignment="1">
      <alignment horizontal="left"/>
    </xf>
    <xf numFmtId="0" fontId="4" fillId="0" borderId="0" xfId="0" applyFont="1" applyAlignment="1">
      <alignment horizontal="right"/>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horizontal="left"/>
    </xf>
    <xf numFmtId="0" fontId="3" fillId="0" borderId="0" xfId="0" applyFont="1" applyProtection="1">
      <protection locked="0"/>
    </xf>
    <xf numFmtId="0" fontId="2" fillId="0" borderId="0" xfId="0" applyFont="1" applyAlignment="1" applyProtection="1">
      <alignment horizontal="left" vertical="top" wrapText="1"/>
      <protection locked="0"/>
    </xf>
    <xf numFmtId="0" fontId="2" fillId="0" borderId="0" xfId="0" applyFont="1" applyProtection="1">
      <protection locked="0"/>
    </xf>
    <xf numFmtId="0" fontId="1" fillId="0" borderId="0" xfId="0" applyFont="1" applyProtection="1">
      <protection locked="0"/>
    </xf>
    <xf numFmtId="0" fontId="2" fillId="0" borderId="26" xfId="0" applyFont="1" applyBorder="1" applyAlignment="1">
      <alignment vertical="top" wrapText="1"/>
    </xf>
    <xf numFmtId="0" fontId="0" fillId="0" borderId="0" xfId="0" quotePrefix="1"/>
    <xf numFmtId="0" fontId="5" fillId="0" borderId="0" xfId="1" applyAlignment="1" applyProtection="1"/>
    <xf numFmtId="0" fontId="10" fillId="0" borderId="0" xfId="0" applyFont="1"/>
    <xf numFmtId="0" fontId="11" fillId="0" borderId="0" xfId="0" applyFont="1"/>
    <xf numFmtId="0" fontId="12" fillId="0" borderId="0" xfId="0" applyFont="1" applyAlignment="1">
      <alignment horizontal="left" vertical="top"/>
    </xf>
    <xf numFmtId="0" fontId="13" fillId="0" borderId="0" xfId="0" applyFont="1"/>
    <xf numFmtId="0" fontId="13" fillId="0" borderId="0" xfId="0" applyFont="1" applyAlignment="1">
      <alignment wrapText="1"/>
    </xf>
    <xf numFmtId="0" fontId="13" fillId="0" borderId="0" xfId="0" applyFont="1" applyAlignment="1">
      <alignment horizontal="center" vertical="top"/>
    </xf>
    <xf numFmtId="0" fontId="17" fillId="0" borderId="0" xfId="0" applyFont="1" applyAlignment="1">
      <alignment vertical="top"/>
    </xf>
    <xf numFmtId="0" fontId="13" fillId="0" borderId="26" xfId="0" applyFont="1" applyBorder="1" applyAlignment="1">
      <alignment horizontal="left"/>
    </xf>
    <xf numFmtId="0" fontId="18" fillId="2" borderId="13" xfId="0" applyFont="1" applyFill="1" applyBorder="1" applyProtection="1">
      <protection locked="0"/>
    </xf>
    <xf numFmtId="0" fontId="17" fillId="0" borderId="13" xfId="0" applyFont="1" applyBorder="1"/>
    <xf numFmtId="0" fontId="13" fillId="0" borderId="0" xfId="0" applyFont="1" applyAlignment="1">
      <alignment horizontal="left" vertical="center"/>
    </xf>
    <xf numFmtId="0" fontId="17" fillId="0" borderId="0" xfId="0" applyFont="1" applyAlignment="1">
      <alignment horizontal="right" vertical="top"/>
    </xf>
    <xf numFmtId="0" fontId="21" fillId="0" borderId="0" xfId="0" applyFont="1"/>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18" fillId="2" borderId="13" xfId="0" applyFont="1" applyFill="1" applyBorder="1" applyAlignment="1" applyProtection="1">
      <alignment horizontal="left" vertical="top" wrapText="1"/>
      <protection locked="0"/>
    </xf>
    <xf numFmtId="0" fontId="13" fillId="0" borderId="13" xfId="0" applyFont="1" applyBorder="1" applyAlignment="1">
      <alignment vertical="top" wrapText="1"/>
    </xf>
    <xf numFmtId="0" fontId="18" fillId="2" borderId="13" xfId="0" applyFont="1" applyFill="1" applyBorder="1" applyAlignment="1" applyProtection="1">
      <alignment vertical="top" wrapText="1"/>
      <protection locked="0"/>
    </xf>
    <xf numFmtId="0" fontId="13" fillId="0" borderId="0" xfId="0" applyFont="1" applyAlignment="1">
      <alignment vertical="top" wrapText="1"/>
    </xf>
    <xf numFmtId="0" fontId="18" fillId="0" borderId="0" xfId="0" applyFont="1" applyAlignment="1">
      <alignment vertical="top" wrapText="1"/>
    </xf>
    <xf numFmtId="0" fontId="23" fillId="0" borderId="0" xfId="0" applyFont="1" applyAlignment="1">
      <alignment vertical="center"/>
    </xf>
    <xf numFmtId="0" fontId="17" fillId="0" borderId="0" xfId="0" applyFont="1"/>
    <xf numFmtId="0" fontId="17" fillId="0" borderId="0" xfId="0" applyFont="1" applyAlignment="1">
      <alignment vertical="center"/>
    </xf>
    <xf numFmtId="0" fontId="13" fillId="0" borderId="28" xfId="0" applyFont="1" applyBorder="1" applyAlignment="1">
      <alignment horizontal="left" vertical="top" wrapText="1"/>
    </xf>
    <xf numFmtId="0" fontId="13" fillId="0" borderId="29" xfId="0" applyFont="1" applyBorder="1" applyAlignment="1">
      <alignment horizontal="left" vertical="top"/>
    </xf>
    <xf numFmtId="0" fontId="13" fillId="0" borderId="27" xfId="0" applyFont="1" applyBorder="1" applyAlignment="1">
      <alignment vertical="top"/>
    </xf>
    <xf numFmtId="0" fontId="18" fillId="2" borderId="14" xfId="0" applyFont="1" applyFill="1" applyBorder="1" applyAlignment="1" applyProtection="1">
      <alignment vertical="top" wrapText="1"/>
      <protection locked="0"/>
    </xf>
    <xf numFmtId="0" fontId="13" fillId="0" borderId="13" xfId="0" applyFont="1" applyBorder="1"/>
    <xf numFmtId="0" fontId="20" fillId="7" borderId="13" xfId="1" applyFont="1" applyFill="1" applyBorder="1" applyAlignment="1" applyProtection="1">
      <alignment horizontal="left"/>
      <protection locked="0"/>
    </xf>
    <xf numFmtId="0" fontId="24" fillId="7" borderId="30" xfId="0" applyFont="1" applyFill="1" applyBorder="1" applyAlignment="1" applyProtection="1">
      <alignment horizontal="center" vertical="top" wrapText="1"/>
      <protection locked="0"/>
    </xf>
    <xf numFmtId="0" fontId="13" fillId="0" borderId="13" xfId="0" applyFont="1" applyBorder="1" applyAlignment="1">
      <alignment horizontal="left"/>
    </xf>
    <xf numFmtId="0" fontId="21" fillId="0" borderId="0" xfId="0" applyFont="1" applyAlignment="1" applyProtection="1">
      <alignment vertical="center" wrapText="1"/>
      <protection locked="0"/>
    </xf>
    <xf numFmtId="0" fontId="18" fillId="2" borderId="14" xfId="0" applyFont="1" applyFill="1" applyBorder="1" applyAlignment="1" applyProtection="1">
      <alignment horizontal="left" vertical="top" wrapText="1"/>
      <protection locked="0"/>
    </xf>
    <xf numFmtId="0" fontId="18" fillId="2" borderId="15" xfId="0" applyFont="1" applyFill="1" applyBorder="1" applyAlignment="1" applyProtection="1">
      <alignment horizontal="left" vertical="top" wrapText="1"/>
      <protection locked="0"/>
    </xf>
    <xf numFmtId="0" fontId="21" fillId="0" borderId="0" xfId="0" applyFont="1" applyAlignment="1">
      <alignment vertical="center"/>
    </xf>
    <xf numFmtId="0" fontId="13" fillId="0" borderId="39" xfId="0" applyFont="1" applyBorder="1" applyAlignment="1">
      <alignment horizontal="left" vertical="top"/>
    </xf>
    <xf numFmtId="0" fontId="26" fillId="0" borderId="0" xfId="0" applyFont="1"/>
    <xf numFmtId="0" fontId="17" fillId="0" borderId="0" xfId="0" applyFont="1" applyAlignment="1">
      <alignment horizontal="center"/>
    </xf>
    <xf numFmtId="0" fontId="13" fillId="0" borderId="0" xfId="0" applyFont="1" applyAlignment="1">
      <alignment horizontal="center"/>
    </xf>
    <xf numFmtId="0" fontId="13" fillId="0" borderId="0" xfId="0" applyFont="1" applyAlignment="1">
      <alignment horizontal="left"/>
    </xf>
    <xf numFmtId="0" fontId="17" fillId="0" borderId="33" xfId="0" applyFont="1" applyBorder="1" applyAlignment="1">
      <alignment horizontal="center"/>
    </xf>
    <xf numFmtId="0" fontId="13" fillId="0" borderId="22" xfId="0" applyFont="1" applyBorder="1" applyAlignment="1">
      <alignment horizontal="center"/>
    </xf>
    <xf numFmtId="0" fontId="19" fillId="2" borderId="13" xfId="0" applyFont="1" applyFill="1" applyBorder="1" applyAlignment="1" applyProtection="1">
      <alignment horizontal="center"/>
      <protection locked="0"/>
    </xf>
    <xf numFmtId="0" fontId="23" fillId="0" borderId="22" xfId="0" applyFont="1" applyBorder="1" applyAlignment="1">
      <alignment horizontal="center"/>
    </xf>
    <xf numFmtId="0" fontId="13" fillId="0" borderId="0" xfId="0" applyFont="1" applyAlignment="1">
      <alignment horizontal="right" vertical="center" wrapText="1"/>
    </xf>
    <xf numFmtId="0" fontId="27" fillId="0" borderId="0" xfId="0" applyFont="1" applyAlignment="1">
      <alignment horizontal="left" vertical="center"/>
    </xf>
    <xf numFmtId="0" fontId="28" fillId="0" borderId="14" xfId="0" applyFont="1" applyBorder="1" applyAlignment="1">
      <alignment horizontal="center"/>
    </xf>
    <xf numFmtId="0" fontId="28" fillId="0" borderId="10" xfId="0" applyFont="1" applyBorder="1" applyAlignment="1">
      <alignment horizontal="center"/>
    </xf>
    <xf numFmtId="0" fontId="13" fillId="0" borderId="13" xfId="0" applyFont="1" applyBorder="1" applyAlignment="1">
      <alignment horizontal="center" vertical="center"/>
    </xf>
    <xf numFmtId="2" fontId="26" fillId="0" borderId="13" xfId="0" applyNumberFormat="1" applyFont="1" applyBorder="1" applyAlignment="1">
      <alignment horizontal="center" vertical="center"/>
    </xf>
    <xf numFmtId="0" fontId="27" fillId="0" borderId="0" xfId="0" applyFont="1" applyAlignment="1">
      <alignment horizontal="right" vertical="center"/>
    </xf>
    <xf numFmtId="0" fontId="17" fillId="0" borderId="0" xfId="0" applyFont="1" applyAlignment="1">
      <alignment horizontal="left"/>
    </xf>
    <xf numFmtId="0" fontId="21" fillId="0" borderId="4" xfId="0" applyFont="1" applyBorder="1" applyAlignment="1">
      <alignment horizontal="left" vertical="top"/>
    </xf>
    <xf numFmtId="0" fontId="15" fillId="0" borderId="4" xfId="0" applyFont="1" applyBorder="1" applyAlignment="1">
      <alignment vertical="top"/>
    </xf>
    <xf numFmtId="0" fontId="17" fillId="0" borderId="4" xfId="0" applyFont="1" applyBorder="1" applyAlignment="1">
      <alignment horizontal="right" vertical="top"/>
    </xf>
    <xf numFmtId="0" fontId="13" fillId="0" borderId="8" xfId="0" applyFont="1" applyBorder="1" applyAlignment="1">
      <alignment horizontal="left" vertical="top"/>
    </xf>
    <xf numFmtId="0" fontId="23" fillId="0" borderId="40" xfId="0" applyFont="1" applyBorder="1" applyAlignment="1">
      <alignment horizontal="center"/>
    </xf>
    <xf numFmtId="0" fontId="13" fillId="0" borderId="2" xfId="0" applyFont="1" applyBorder="1" applyAlignment="1">
      <alignment vertical="top" wrapText="1"/>
    </xf>
    <xf numFmtId="0" fontId="13" fillId="0" borderId="9" xfId="0" applyFont="1" applyBorder="1" applyAlignment="1">
      <alignment horizontal="left" vertical="top"/>
    </xf>
    <xf numFmtId="0" fontId="23" fillId="0" borderId="20" xfId="0" applyFont="1" applyBorder="1" applyAlignment="1">
      <alignment horizontal="center"/>
    </xf>
    <xf numFmtId="0" fontId="23" fillId="0" borderId="3" xfId="0" applyFont="1" applyBorder="1" applyAlignment="1">
      <alignment horizontal="right" vertical="top"/>
    </xf>
    <xf numFmtId="0" fontId="13" fillId="0" borderId="20" xfId="0" applyFont="1" applyBorder="1" applyAlignment="1">
      <alignment horizontal="center" vertical="center"/>
    </xf>
    <xf numFmtId="0" fontId="13" fillId="0" borderId="3" xfId="0" applyFont="1" applyBorder="1"/>
    <xf numFmtId="0" fontId="13" fillId="0" borderId="41" xfId="0" applyFont="1" applyBorder="1" applyAlignment="1">
      <alignment horizontal="center" vertical="center"/>
    </xf>
    <xf numFmtId="0" fontId="23" fillId="0" borderId="5" xfId="0" quotePrefix="1" applyFont="1" applyBorder="1"/>
    <xf numFmtId="0" fontId="29" fillId="0" borderId="1" xfId="0" applyFont="1" applyBorder="1" applyAlignment="1">
      <alignment horizontal="left" vertical="top"/>
    </xf>
    <xf numFmtId="0" fontId="29" fillId="0" borderId="1" xfId="0" applyFont="1" applyBorder="1" applyAlignment="1">
      <alignment horizontal="center" vertical="center"/>
    </xf>
    <xf numFmtId="0" fontId="30" fillId="0" borderId="1" xfId="0" quotePrefix="1" applyFont="1" applyBorder="1"/>
    <xf numFmtId="0" fontId="13" fillId="0" borderId="0" xfId="0" applyFont="1" applyAlignment="1">
      <alignment horizontal="left" vertical="top"/>
    </xf>
    <xf numFmtId="0" fontId="23" fillId="0" borderId="0" xfId="0" quotePrefix="1" applyFont="1"/>
    <xf numFmtId="0" fontId="13" fillId="0" borderId="0" xfId="0" applyFont="1" applyAlignment="1">
      <alignment horizontal="right"/>
    </xf>
    <xf numFmtId="0" fontId="23" fillId="0" borderId="30" xfId="0" quotePrefix="1" applyFont="1" applyBorder="1" applyAlignment="1">
      <alignment horizontal="center" vertical="top"/>
    </xf>
    <xf numFmtId="0" fontId="31" fillId="0" borderId="0" xfId="0" applyFont="1" applyAlignment="1">
      <alignment horizontal="right" vertical="top"/>
    </xf>
    <xf numFmtId="0" fontId="29" fillId="0" borderId="0" xfId="0" applyFont="1" applyAlignment="1">
      <alignment horizontal="left" vertical="top"/>
    </xf>
    <xf numFmtId="0" fontId="32" fillId="0" borderId="0" xfId="0" applyFont="1" applyAlignment="1">
      <alignment horizontal="right" vertical="top"/>
    </xf>
    <xf numFmtId="2" fontId="31" fillId="0" borderId="0" xfId="0" applyNumberFormat="1" applyFont="1" applyAlignment="1">
      <alignment horizontal="right" vertical="top"/>
    </xf>
    <xf numFmtId="0" fontId="29" fillId="0" borderId="33" xfId="0" applyFont="1" applyBorder="1" applyAlignment="1">
      <alignment horizontal="left" vertical="top"/>
    </xf>
    <xf numFmtId="0" fontId="30" fillId="0" borderId="0" xfId="0" applyFont="1" applyAlignment="1">
      <alignment horizontal="center" vertical="top" wrapText="1"/>
    </xf>
    <xf numFmtId="0" fontId="13" fillId="0" borderId="7" xfId="0" quotePrefix="1" applyFont="1" applyBorder="1" applyAlignment="1">
      <alignment vertical="top"/>
    </xf>
    <xf numFmtId="0" fontId="26" fillId="0" borderId="13" xfId="0" applyFont="1" applyBorder="1" applyAlignment="1">
      <alignment horizontal="left" vertical="top" wrapText="1"/>
    </xf>
    <xf numFmtId="0" fontId="23" fillId="0" borderId="25" xfId="0" applyFont="1" applyBorder="1" applyAlignment="1">
      <alignment horizontal="center" vertical="top" wrapText="1"/>
    </xf>
    <xf numFmtId="0" fontId="23" fillId="0" borderId="13" xfId="0" applyFont="1" applyBorder="1" applyAlignment="1">
      <alignment horizontal="left" vertical="top" wrapText="1"/>
    </xf>
    <xf numFmtId="0" fontId="23" fillId="0" borderId="32" xfId="0" applyFont="1" applyBorder="1" applyAlignment="1">
      <alignment horizontal="center"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top" wrapText="1"/>
    </xf>
    <xf numFmtId="0" fontId="17" fillId="0" borderId="13" xfId="0" applyFont="1" applyBorder="1" applyAlignment="1">
      <alignment vertical="top" wrapText="1"/>
    </xf>
    <xf numFmtId="0" fontId="23" fillId="4" borderId="30" xfId="0" applyFont="1" applyFill="1" applyBorder="1" applyAlignment="1" applyProtection="1">
      <alignment horizontal="center" vertical="top" wrapText="1"/>
      <protection locked="0"/>
    </xf>
    <xf numFmtId="0" fontId="13" fillId="0" borderId="6" xfId="0" applyFont="1" applyBorder="1" applyAlignment="1">
      <alignment vertical="top" wrapText="1"/>
    </xf>
    <xf numFmtId="0" fontId="23" fillId="0" borderId="14" xfId="0" applyFont="1" applyBorder="1" applyAlignment="1">
      <alignment horizontal="center" vertical="top" wrapText="1"/>
    </xf>
    <xf numFmtId="0" fontId="23" fillId="0" borderId="15" xfId="0" applyFont="1" applyBorder="1" applyAlignment="1">
      <alignment horizontal="center" vertical="top" wrapText="1"/>
    </xf>
    <xf numFmtId="0" fontId="19" fillId="0" borderId="13" xfId="0" applyFont="1" applyBorder="1" applyAlignment="1">
      <alignment horizontal="left" vertical="top" wrapText="1"/>
    </xf>
    <xf numFmtId="0" fontId="18" fillId="0" borderId="13" xfId="0" applyFont="1" applyBorder="1" applyAlignment="1">
      <alignment horizontal="left" vertical="top" wrapText="1"/>
    </xf>
    <xf numFmtId="0" fontId="17" fillId="0" borderId="13" xfId="0" applyFont="1" applyBorder="1" applyAlignment="1">
      <alignment horizontal="left"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9" fontId="13" fillId="0" borderId="6" xfId="0" applyNumberFormat="1" applyFont="1" applyBorder="1" applyAlignment="1">
      <alignment horizontal="left" vertical="top" wrapText="1"/>
    </xf>
    <xf numFmtId="9" fontId="17" fillId="0" borderId="13" xfId="0" applyNumberFormat="1" applyFont="1" applyBorder="1" applyAlignment="1">
      <alignment horizontal="left" vertical="top" wrapText="1"/>
    </xf>
    <xf numFmtId="0" fontId="23" fillId="0" borderId="16" xfId="0" applyFont="1" applyBorder="1" applyAlignment="1">
      <alignment horizontal="center" vertical="top" wrapText="1"/>
    </xf>
    <xf numFmtId="0" fontId="23" fillId="0" borderId="11" xfId="0" applyFont="1" applyBorder="1" applyAlignment="1">
      <alignment horizontal="center" vertical="top" wrapText="1"/>
    </xf>
    <xf numFmtId="0" fontId="23" fillId="0" borderId="10" xfId="0" applyFont="1" applyBorder="1" applyAlignment="1">
      <alignment horizontal="center" vertical="top" wrapText="1"/>
    </xf>
    <xf numFmtId="0" fontId="23" fillId="0" borderId="19" xfId="0" applyFont="1" applyBorder="1" applyAlignment="1">
      <alignment horizontal="center" vertical="top" wrapText="1"/>
    </xf>
    <xf numFmtId="0" fontId="13" fillId="0" borderId="13" xfId="0" applyFont="1" applyBorder="1" applyAlignment="1">
      <alignment horizontal="right"/>
    </xf>
    <xf numFmtId="0" fontId="13" fillId="0" borderId="13" xfId="0" applyFont="1" applyBorder="1" applyAlignment="1">
      <alignment horizontal="center"/>
    </xf>
    <xf numFmtId="0" fontId="15" fillId="0" borderId="13" xfId="0" applyFont="1" applyBorder="1"/>
    <xf numFmtId="165" fontId="13" fillId="0" borderId="13" xfId="0" applyNumberFormat="1" applyFont="1" applyBorder="1" applyAlignment="1">
      <alignment horizontal="center"/>
    </xf>
    <xf numFmtId="0" fontId="15" fillId="0" borderId="13" xfId="0" applyFont="1" applyBorder="1" applyAlignment="1">
      <alignment horizontal="left"/>
    </xf>
    <xf numFmtId="49" fontId="13" fillId="0" borderId="13" xfId="0" applyNumberFormat="1" applyFont="1" applyBorder="1" applyAlignment="1">
      <alignment horizontal="center"/>
    </xf>
    <xf numFmtId="0" fontId="21" fillId="0" borderId="4" xfId="0" applyFont="1" applyBorder="1" applyAlignment="1">
      <alignment vertical="top"/>
    </xf>
    <xf numFmtId="0" fontId="13" fillId="0" borderId="8" xfId="0" applyFont="1" applyBorder="1" applyAlignment="1">
      <alignment vertical="top" wrapText="1"/>
    </xf>
    <xf numFmtId="0" fontId="13" fillId="0" borderId="9" xfId="0" applyFont="1" applyBorder="1" applyAlignment="1">
      <alignment vertical="top"/>
    </xf>
    <xf numFmtId="0" fontId="23" fillId="0" borderId="35" xfId="0" applyFont="1" applyBorder="1" applyAlignment="1">
      <alignment horizontal="center"/>
    </xf>
    <xf numFmtId="0" fontId="17" fillId="0" borderId="7" xfId="0" quotePrefix="1" applyFont="1" applyBorder="1" applyAlignment="1">
      <alignment horizontal="left"/>
    </xf>
    <xf numFmtId="0" fontId="13" fillId="0" borderId="18" xfId="0" applyFont="1" applyBorder="1"/>
    <xf numFmtId="0" fontId="13" fillId="0" borderId="10" xfId="0" applyFont="1" applyBorder="1" applyAlignment="1">
      <alignment horizontal="center" vertical="center"/>
    </xf>
    <xf numFmtId="0" fontId="13" fillId="0" borderId="39" xfId="0" applyFont="1" applyBorder="1" applyAlignment="1">
      <alignment vertical="top"/>
    </xf>
    <xf numFmtId="0" fontId="13" fillId="0" borderId="11" xfId="0" applyFont="1" applyBorder="1" applyAlignment="1">
      <alignment horizontal="center" vertical="center"/>
    </xf>
    <xf numFmtId="0" fontId="23" fillId="0" borderId="37" xfId="0" applyFont="1" applyBorder="1" applyAlignment="1">
      <alignment horizontal="center"/>
    </xf>
    <xf numFmtId="0" fontId="17" fillId="0" borderId="38" xfId="0" quotePrefix="1" applyFont="1" applyBorder="1"/>
    <xf numFmtId="0" fontId="23" fillId="2" borderId="13" xfId="0" applyFont="1" applyFill="1" applyBorder="1" applyAlignment="1" applyProtection="1">
      <alignment horizontal="center" vertical="top"/>
      <protection locked="0"/>
    </xf>
    <xf numFmtId="0" fontId="13" fillId="0" borderId="15" xfId="0" applyFont="1" applyBorder="1" applyAlignment="1">
      <alignment vertical="top" wrapText="1"/>
    </xf>
    <xf numFmtId="0" fontId="23" fillId="2" borderId="15" xfId="0" applyFont="1" applyFill="1" applyBorder="1" applyAlignment="1" applyProtection="1">
      <alignment horizontal="center" vertical="top"/>
      <protection locked="0"/>
    </xf>
    <xf numFmtId="0" fontId="13" fillId="0" borderId="14" xfId="0" applyFont="1" applyBorder="1" applyAlignment="1">
      <alignment vertical="top" wrapText="1"/>
    </xf>
    <xf numFmtId="0" fontId="23" fillId="2" borderId="14" xfId="0" applyFont="1" applyFill="1" applyBorder="1" applyAlignment="1" applyProtection="1">
      <alignment horizontal="center" vertical="top"/>
      <protection locked="0"/>
    </xf>
    <xf numFmtId="0" fontId="23" fillId="2" borderId="13" xfId="0" applyFont="1" applyFill="1" applyBorder="1" applyAlignment="1" applyProtection="1">
      <alignment horizontal="center" vertical="top" wrapText="1"/>
      <protection locked="0"/>
    </xf>
    <xf numFmtId="0" fontId="23" fillId="2" borderId="13" xfId="0" applyFont="1" applyFill="1" applyBorder="1" applyAlignment="1" applyProtection="1">
      <alignment horizontal="center"/>
      <protection locked="0"/>
    </xf>
    <xf numFmtId="0" fontId="13" fillId="0" borderId="4" xfId="0" applyFont="1" applyBorder="1" applyAlignment="1">
      <alignment vertical="top"/>
    </xf>
    <xf numFmtId="0" fontId="21" fillId="0" borderId="4" xfId="0" applyFont="1" applyBorder="1" applyAlignment="1">
      <alignment vertical="center"/>
    </xf>
    <xf numFmtId="0" fontId="13" fillId="0" borderId="4" xfId="0" applyFont="1" applyBorder="1"/>
    <xf numFmtId="0" fontId="23" fillId="0" borderId="17" xfId="0" applyFont="1" applyBorder="1"/>
    <xf numFmtId="0" fontId="17" fillId="0" borderId="17" xfId="0" applyFont="1" applyBorder="1" applyAlignment="1">
      <alignment horizontal="center" vertical="center"/>
    </xf>
    <xf numFmtId="0" fontId="17" fillId="0" borderId="17" xfId="0" applyFont="1" applyBorder="1" applyAlignment="1">
      <alignment horizontal="center" vertical="center" wrapText="1"/>
    </xf>
    <xf numFmtId="0" fontId="17" fillId="0" borderId="13" xfId="0" applyFont="1" applyBorder="1" applyAlignment="1">
      <alignment horizontal="center"/>
    </xf>
    <xf numFmtId="0" fontId="25" fillId="2" borderId="13" xfId="0" applyFont="1" applyFill="1" applyBorder="1" applyAlignment="1" applyProtection="1">
      <alignment horizontal="center"/>
      <protection locked="0"/>
    </xf>
    <xf numFmtId="2" fontId="17" fillId="0" borderId="13" xfId="0" applyNumberFormat="1" applyFont="1" applyBorder="1" applyAlignment="1">
      <alignment horizontal="center"/>
    </xf>
    <xf numFmtId="0" fontId="25" fillId="2" borderId="13" xfId="0" applyFont="1" applyFill="1" applyBorder="1" applyAlignment="1" applyProtection="1">
      <alignment horizontal="left"/>
      <protection locked="0"/>
    </xf>
    <xf numFmtId="0" fontId="25" fillId="2" borderId="13" xfId="0" applyFont="1" applyFill="1" applyBorder="1" applyProtection="1">
      <protection locked="0"/>
    </xf>
    <xf numFmtId="2" fontId="25" fillId="2" borderId="13" xfId="0" applyNumberFormat="1" applyFont="1" applyFill="1" applyBorder="1" applyAlignment="1" applyProtection="1">
      <alignment horizontal="center"/>
      <protection locked="0"/>
    </xf>
    <xf numFmtId="0" fontId="23" fillId="0" borderId="0" xfId="0" applyFont="1"/>
    <xf numFmtId="0" fontId="24" fillId="0" borderId="0" xfId="0" applyFont="1" applyAlignment="1">
      <alignment horizontal="center"/>
    </xf>
    <xf numFmtId="2" fontId="17" fillId="0" borderId="0" xfId="0" applyNumberFormat="1" applyFont="1" applyAlignment="1">
      <alignment horizontal="center"/>
    </xf>
    <xf numFmtId="0" fontId="17" fillId="0" borderId="34" xfId="0" applyFont="1" applyBorder="1" applyAlignment="1">
      <alignment horizontal="center"/>
    </xf>
    <xf numFmtId="0" fontId="25" fillId="0" borderId="34" xfId="0" applyFont="1" applyBorder="1" applyAlignment="1">
      <alignment horizontal="center"/>
    </xf>
    <xf numFmtId="0" fontId="25" fillId="0" borderId="26" xfId="0" applyFont="1" applyBorder="1" applyAlignment="1">
      <alignment horizontal="left"/>
    </xf>
    <xf numFmtId="165" fontId="24" fillId="0" borderId="13" xfId="0" applyNumberFormat="1" applyFont="1" applyBorder="1" applyAlignment="1">
      <alignment horizontal="center"/>
    </xf>
    <xf numFmtId="0" fontId="24" fillId="0" borderId="13" xfId="0" applyFont="1" applyBorder="1"/>
    <xf numFmtId="0" fontId="17" fillId="0" borderId="26" xfId="0" applyFont="1" applyBorder="1"/>
    <xf numFmtId="0" fontId="17" fillId="0" borderId="26" xfId="0" applyFont="1" applyBorder="1" applyAlignment="1">
      <alignment horizontal="center"/>
    </xf>
    <xf numFmtId="0" fontId="18" fillId="2" borderId="13" xfId="0" applyFont="1" applyFill="1" applyBorder="1" applyAlignment="1" applyProtection="1">
      <alignment horizontal="left" vertical="top"/>
      <protection locked="0"/>
    </xf>
    <xf numFmtId="0" fontId="13" fillId="0" borderId="15" xfId="0" applyFont="1" applyBorder="1" applyAlignment="1">
      <alignment horizontal="left" vertical="top" wrapText="1"/>
    </xf>
    <xf numFmtId="0" fontId="13" fillId="0" borderId="14" xfId="0" applyFont="1" applyBorder="1" applyAlignment="1">
      <alignment horizontal="left" vertical="top" wrapText="1"/>
    </xf>
    <xf numFmtId="0" fontId="13" fillId="0" borderId="31" xfId="0" applyFont="1" applyBorder="1" applyAlignment="1">
      <alignment vertical="top"/>
    </xf>
    <xf numFmtId="0" fontId="23" fillId="2" borderId="7" xfId="0" applyFont="1" applyFill="1" applyBorder="1" applyAlignment="1" applyProtection="1">
      <alignment horizontal="center" vertical="top"/>
      <protection locked="0"/>
    </xf>
    <xf numFmtId="0" fontId="18" fillId="2" borderId="17" xfId="0" applyFont="1" applyFill="1" applyBorder="1" applyAlignment="1" applyProtection="1">
      <alignment horizontal="left" vertical="top" wrapText="1"/>
      <protection locked="0"/>
    </xf>
    <xf numFmtId="0" fontId="13" fillId="0" borderId="10" xfId="0" applyFont="1" applyBorder="1" applyAlignment="1">
      <alignment vertical="top" wrapText="1"/>
    </xf>
    <xf numFmtId="0" fontId="13" fillId="5" borderId="13" xfId="0" applyFont="1" applyFill="1" applyBorder="1" applyAlignment="1">
      <alignment vertical="top" wrapText="1"/>
    </xf>
    <xf numFmtId="0" fontId="23" fillId="2" borderId="10" xfId="0" applyFont="1" applyFill="1" applyBorder="1" applyAlignment="1" applyProtection="1">
      <alignment horizontal="center" vertical="top"/>
      <protection locked="0"/>
    </xf>
    <xf numFmtId="0" fontId="23" fillId="0" borderId="13" xfId="0" applyFont="1" applyBorder="1" applyAlignment="1">
      <alignment vertical="top" wrapText="1"/>
    </xf>
    <xf numFmtId="0" fontId="13" fillId="0" borderId="17" xfId="0" applyFont="1" applyBorder="1" applyAlignment="1">
      <alignment vertical="top" wrapText="1"/>
    </xf>
    <xf numFmtId="0" fontId="13" fillId="0" borderId="17" xfId="0" applyFont="1" applyBorder="1" applyAlignment="1">
      <alignment vertical="center" wrapText="1"/>
    </xf>
    <xf numFmtId="0" fontId="23" fillId="2" borderId="17" xfId="0" applyFont="1" applyFill="1" applyBorder="1" applyAlignment="1" applyProtection="1">
      <alignment horizontal="left" vertical="top"/>
      <protection locked="0"/>
    </xf>
    <xf numFmtId="0" fontId="18" fillId="2" borderId="17" xfId="0" applyFont="1" applyFill="1" applyBorder="1" applyAlignment="1" applyProtection="1">
      <alignment horizontal="left" vertical="top"/>
      <protection locked="0"/>
    </xf>
    <xf numFmtId="0" fontId="23" fillId="2" borderId="14" xfId="0" applyFont="1" applyFill="1" applyBorder="1" applyAlignment="1" applyProtection="1">
      <alignment horizontal="left" vertical="top"/>
      <protection locked="0"/>
    </xf>
    <xf numFmtId="0" fontId="18" fillId="2" borderId="14" xfId="0" applyFont="1" applyFill="1" applyBorder="1" applyAlignment="1" applyProtection="1">
      <alignment horizontal="left" vertical="top"/>
      <protection locked="0"/>
    </xf>
    <xf numFmtId="0" fontId="13" fillId="0" borderId="14" xfId="0" applyFont="1" applyBorder="1" applyAlignment="1">
      <alignment vertical="center" wrapText="1"/>
    </xf>
    <xf numFmtId="0" fontId="23" fillId="2" borderId="13" xfId="0" applyFont="1" applyFill="1" applyBorder="1" applyAlignment="1" applyProtection="1">
      <alignment horizontal="left" vertical="top"/>
      <protection locked="0"/>
    </xf>
    <xf numFmtId="0" fontId="13" fillId="0" borderId="33" xfId="0" applyFont="1" applyBorder="1"/>
    <xf numFmtId="0" fontId="23" fillId="0" borderId="0" xfId="0" applyFont="1" applyAlignment="1">
      <alignment horizontal="left" vertical="top"/>
    </xf>
    <xf numFmtId="0" fontId="17" fillId="0" borderId="35" xfId="0" applyFont="1" applyBorder="1"/>
    <xf numFmtId="0" fontId="13" fillId="0" borderId="33" xfId="0" applyFont="1" applyBorder="1" applyAlignment="1">
      <alignment horizontal="center" vertical="center"/>
    </xf>
    <xf numFmtId="0" fontId="13" fillId="7" borderId="13" xfId="0" applyFont="1" applyFill="1" applyBorder="1" applyProtection="1">
      <protection locked="0"/>
    </xf>
    <xf numFmtId="0" fontId="23" fillId="0" borderId="13" xfId="0" applyFont="1" applyBorder="1" applyAlignment="1">
      <alignment horizontal="left" vertical="top"/>
    </xf>
    <xf numFmtId="0" fontId="17" fillId="0" borderId="18" xfId="0" quotePrefix="1" applyFont="1" applyBorder="1"/>
    <xf numFmtId="0" fontId="13" fillId="2" borderId="13" xfId="0" applyFont="1" applyFill="1" applyBorder="1" applyAlignment="1" applyProtection="1">
      <alignment vertical="top" wrapText="1"/>
      <protection locked="0"/>
    </xf>
    <xf numFmtId="0" fontId="13" fillId="7" borderId="13" xfId="0" applyFont="1" applyFill="1" applyBorder="1" applyAlignment="1" applyProtection="1">
      <alignment horizontal="left"/>
      <protection locked="0"/>
    </xf>
    <xf numFmtId="0" fontId="13" fillId="7" borderId="13" xfId="0" applyFont="1" applyFill="1" applyBorder="1" applyAlignment="1" applyProtection="1">
      <alignment horizontal="left" vertical="top" wrapText="1"/>
      <protection locked="0"/>
    </xf>
    <xf numFmtId="0" fontId="13" fillId="7" borderId="13" xfId="0" applyFont="1" applyFill="1" applyBorder="1" applyAlignment="1" applyProtection="1">
      <alignment vertical="top" wrapText="1"/>
      <protection locked="0"/>
    </xf>
    <xf numFmtId="0" fontId="13" fillId="6" borderId="13" xfId="0" applyFont="1" applyFill="1" applyBorder="1" applyAlignment="1" applyProtection="1">
      <alignment vertical="top" wrapText="1"/>
      <protection locked="0"/>
    </xf>
    <xf numFmtId="0" fontId="23" fillId="6" borderId="13" xfId="0" applyFont="1" applyFill="1" applyBorder="1" applyAlignment="1" applyProtection="1">
      <alignment horizontal="center" vertical="top"/>
      <protection locked="0"/>
    </xf>
    <xf numFmtId="0" fontId="2" fillId="0" borderId="20" xfId="0" applyFont="1" applyBorder="1"/>
    <xf numFmtId="0" fontId="13" fillId="0" borderId="47" xfId="0" applyFont="1" applyBorder="1" applyAlignment="1" applyProtection="1">
      <alignment horizontal="left" vertical="top" wrapText="1"/>
      <protection locked="0"/>
    </xf>
    <xf numFmtId="0" fontId="13" fillId="8" borderId="6" xfId="0" applyFont="1" applyFill="1" applyBorder="1"/>
    <xf numFmtId="0" fontId="13" fillId="8" borderId="7" xfId="0" applyFont="1" applyFill="1" applyBorder="1"/>
    <xf numFmtId="0" fontId="27" fillId="0" borderId="0" xfId="0" applyFont="1" applyAlignment="1">
      <alignment horizontal="left"/>
    </xf>
    <xf numFmtId="0" fontId="13" fillId="2" borderId="20"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3" fillId="2" borderId="25" xfId="0" applyFont="1" applyFill="1" applyBorder="1" applyAlignment="1" applyProtection="1">
      <alignment horizontal="left" vertical="top" wrapText="1"/>
      <protection locked="0"/>
    </xf>
    <xf numFmtId="0" fontId="13" fillId="2" borderId="32" xfId="0" applyFont="1" applyFill="1" applyBorder="1" applyAlignment="1" applyProtection="1">
      <alignment horizontal="left" vertical="top" wrapText="1"/>
      <protection locked="0"/>
    </xf>
    <xf numFmtId="0" fontId="13" fillId="2" borderId="36" xfId="0" applyFont="1" applyFill="1" applyBorder="1" applyAlignment="1" applyProtection="1">
      <alignment horizontal="left" vertical="top" wrapText="1"/>
      <protection locked="0"/>
    </xf>
    <xf numFmtId="0" fontId="13" fillId="2" borderId="33"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27" fillId="0" borderId="0" xfId="0" applyFont="1" applyAlignment="1">
      <alignment horizontal="center" vertical="top"/>
    </xf>
    <xf numFmtId="0" fontId="23" fillId="0" borderId="0" xfId="0" applyFont="1" applyAlignment="1">
      <alignment horizontal="left"/>
    </xf>
    <xf numFmtId="0" fontId="18" fillId="7" borderId="7" xfId="0" applyFont="1" applyFill="1" applyBorder="1" applyProtection="1">
      <protection locked="0"/>
    </xf>
    <xf numFmtId="0" fontId="17" fillId="0" borderId="17" xfId="0" applyFont="1" applyBorder="1" applyAlignment="1">
      <alignment horizontal="left" vertical="center" wrapText="1"/>
    </xf>
    <xf numFmtId="0" fontId="13" fillId="0" borderId="9" xfId="0" applyFont="1" applyBorder="1" applyAlignment="1">
      <alignment vertical="top" wrapText="1"/>
    </xf>
    <xf numFmtId="0" fontId="18" fillId="2" borderId="14" xfId="0" applyFont="1" applyFill="1" applyBorder="1" applyAlignment="1" applyProtection="1">
      <alignment horizontal="center" vertical="top" wrapText="1"/>
      <protection locked="0"/>
    </xf>
    <xf numFmtId="0" fontId="13" fillId="9" borderId="14" xfId="0" applyFont="1" applyFill="1" applyBorder="1" applyAlignment="1">
      <alignment vertical="top" wrapText="1"/>
    </xf>
    <xf numFmtId="0" fontId="23" fillId="0" borderId="14" xfId="0" applyFont="1" applyBorder="1" applyAlignment="1">
      <alignment vertical="top" wrapText="1"/>
    </xf>
    <xf numFmtId="0" fontId="28" fillId="0" borderId="13" xfId="0" applyFont="1" applyBorder="1"/>
    <xf numFmtId="0" fontId="28" fillId="0" borderId="13" xfId="0" applyFont="1" applyBorder="1" applyAlignment="1">
      <alignment horizontal="left"/>
    </xf>
    <xf numFmtId="49" fontId="28" fillId="0" borderId="13" xfId="0" applyNumberFormat="1" applyFont="1" applyBorder="1" applyAlignment="1">
      <alignment horizontal="left"/>
    </xf>
    <xf numFmtId="0" fontId="28" fillId="0" borderId="6" xfId="0" applyFont="1" applyBorder="1"/>
    <xf numFmtId="0" fontId="28" fillId="0" borderId="7" xfId="0" applyFont="1" applyBorder="1"/>
    <xf numFmtId="0" fontId="28" fillId="0" borderId="19" xfId="0" applyFont="1" applyBorder="1"/>
    <xf numFmtId="0" fontId="34" fillId="7" borderId="6" xfId="0" applyFont="1" applyFill="1" applyBorder="1" applyProtection="1">
      <protection locked="0"/>
    </xf>
    <xf numFmtId="0" fontId="34" fillId="7" borderId="13" xfId="0" applyFont="1" applyFill="1" applyBorder="1" applyProtection="1">
      <protection locked="0"/>
    </xf>
    <xf numFmtId="0" fontId="26" fillId="0" borderId="34" xfId="0" applyFont="1" applyBorder="1" applyAlignment="1">
      <alignment wrapText="1"/>
    </xf>
    <xf numFmtId="0" fontId="24" fillId="7" borderId="0" xfId="0" applyFont="1" applyFill="1" applyAlignment="1">
      <alignment vertical="center"/>
    </xf>
    <xf numFmtId="0" fontId="17" fillId="7" borderId="0" xfId="0" applyFont="1" applyFill="1" applyAlignment="1">
      <alignment vertical="center"/>
    </xf>
    <xf numFmtId="0" fontId="13" fillId="7" borderId="0" xfId="0" applyFont="1" applyFill="1" applyAlignment="1">
      <alignment vertical="center"/>
    </xf>
    <xf numFmtId="0" fontId="17" fillId="7" borderId="33" xfId="0" applyFont="1" applyFill="1" applyBorder="1" applyAlignment="1">
      <alignment vertical="center"/>
    </xf>
    <xf numFmtId="0" fontId="17" fillId="7" borderId="47" xfId="0" applyFont="1" applyFill="1" applyBorder="1" applyAlignment="1">
      <alignment vertical="center"/>
    </xf>
    <xf numFmtId="0" fontId="13" fillId="7" borderId="0" xfId="0" applyFont="1" applyFill="1" applyAlignment="1">
      <alignment vertical="top" wrapText="1"/>
    </xf>
    <xf numFmtId="0" fontId="17" fillId="7" borderId="48" xfId="0" applyFont="1" applyFill="1" applyBorder="1" applyAlignment="1">
      <alignment vertical="center"/>
    </xf>
    <xf numFmtId="0" fontId="13" fillId="7" borderId="49" xfId="0" applyFont="1" applyFill="1" applyBorder="1" applyAlignment="1">
      <alignment vertical="top" wrapText="1"/>
    </xf>
    <xf numFmtId="0" fontId="24" fillId="7" borderId="50" xfId="0" applyFont="1" applyFill="1" applyBorder="1" applyAlignment="1">
      <alignment vertical="center"/>
    </xf>
    <xf numFmtId="0" fontId="13" fillId="7" borderId="51" xfId="0" applyFont="1" applyFill="1" applyBorder="1" applyAlignment="1">
      <alignment vertical="top" wrapText="1"/>
    </xf>
    <xf numFmtId="0" fontId="13" fillId="7" borderId="33" xfId="0" applyFont="1" applyFill="1" applyBorder="1" applyAlignment="1">
      <alignment horizontal="left" vertical="top" wrapText="1"/>
    </xf>
    <xf numFmtId="0" fontId="13" fillId="7" borderId="33" xfId="0" applyFont="1" applyFill="1" applyBorder="1" applyAlignment="1">
      <alignment vertical="top" wrapText="1"/>
    </xf>
    <xf numFmtId="0" fontId="2" fillId="0" borderId="33" xfId="0" applyFont="1" applyBorder="1"/>
    <xf numFmtId="0" fontId="2" fillId="0" borderId="33" xfId="0" applyFont="1" applyBorder="1" applyAlignment="1">
      <alignment horizontal="center" vertical="top"/>
    </xf>
    <xf numFmtId="0" fontId="21" fillId="0" borderId="0" xfId="0" applyFont="1" applyAlignment="1">
      <alignment horizontal="left" vertical="top" wrapText="1"/>
    </xf>
    <xf numFmtId="0" fontId="26" fillId="0" borderId="33" xfId="0" applyFont="1" applyBorder="1" applyAlignment="1">
      <alignment wrapText="1"/>
    </xf>
    <xf numFmtId="164" fontId="13" fillId="0" borderId="13" xfId="0" applyNumberFormat="1" applyFont="1" applyBorder="1"/>
    <xf numFmtId="0" fontId="13" fillId="0" borderId="13" xfId="0" applyFont="1" applyBorder="1" applyProtection="1">
      <protection locked="0"/>
    </xf>
    <xf numFmtId="0" fontId="28" fillId="0" borderId="34" xfId="0" applyFont="1" applyBorder="1" applyAlignment="1">
      <alignment horizontal="left" vertical="top" wrapText="1"/>
    </xf>
    <xf numFmtId="0" fontId="23" fillId="0" borderId="0" xfId="0" applyFont="1" applyAlignment="1">
      <alignment horizontal="center" vertical="top"/>
    </xf>
    <xf numFmtId="0" fontId="13" fillId="0" borderId="6" xfId="0" applyFont="1" applyBorder="1" applyAlignment="1">
      <alignment horizontal="center" vertical="center"/>
    </xf>
    <xf numFmtId="0" fontId="26" fillId="0" borderId="34" xfId="0" applyFont="1" applyBorder="1" applyAlignment="1" applyProtection="1">
      <alignment wrapText="1"/>
      <protection locked="0"/>
    </xf>
    <xf numFmtId="0" fontId="26" fillId="0" borderId="45" xfId="0" applyFont="1" applyBorder="1" applyAlignment="1" applyProtection="1">
      <alignment wrapText="1"/>
      <protection locked="0"/>
    </xf>
    <xf numFmtId="0" fontId="23" fillId="4" borderId="30" xfId="0" applyFont="1" applyFill="1" applyBorder="1" applyAlignment="1">
      <alignment horizontal="center" vertical="top" wrapText="1"/>
    </xf>
    <xf numFmtId="0" fontId="28" fillId="9" borderId="13" xfId="0" applyFont="1" applyFill="1" applyBorder="1" applyAlignment="1" applyProtection="1">
      <alignment vertical="top" wrapText="1"/>
      <protection locked="0"/>
    </xf>
    <xf numFmtId="0" fontId="28" fillId="9" borderId="14" xfId="0" applyFont="1" applyFill="1" applyBorder="1" applyAlignment="1">
      <alignment vertical="top" wrapText="1"/>
    </xf>
    <xf numFmtId="0" fontId="17" fillId="0" borderId="13" xfId="0" applyFont="1" applyBorder="1" applyAlignment="1">
      <alignment horizontal="left"/>
    </xf>
    <xf numFmtId="0" fontId="25" fillId="0" borderId="13" xfId="0" quotePrefix="1" applyFont="1" applyBorder="1" applyAlignment="1">
      <alignment horizontal="center"/>
    </xf>
    <xf numFmtId="0" fontId="17" fillId="0" borderId="13" xfId="0" quotePrefix="1" applyFont="1" applyBorder="1" applyAlignment="1">
      <alignment horizontal="center"/>
    </xf>
    <xf numFmtId="0" fontId="28" fillId="9" borderId="14" xfId="0" applyFont="1" applyFill="1" applyBorder="1" applyAlignment="1" applyProtection="1">
      <alignment vertical="top" wrapText="1"/>
      <protection locked="0"/>
    </xf>
    <xf numFmtId="0" fontId="13" fillId="9" borderId="14" xfId="0" applyFont="1" applyFill="1" applyBorder="1" applyAlignment="1" applyProtection="1">
      <alignment vertical="top" wrapText="1"/>
      <protection locked="0"/>
    </xf>
    <xf numFmtId="0" fontId="13" fillId="2" borderId="13" xfId="0" applyFont="1" applyFill="1" applyBorder="1" applyAlignment="1" applyProtection="1">
      <alignment horizontal="left" vertical="top" wrapText="1"/>
      <protection locked="0"/>
    </xf>
    <xf numFmtId="0" fontId="28" fillId="9" borderId="6" xfId="0" applyFont="1" applyFill="1" applyBorder="1" applyAlignment="1" applyProtection="1">
      <alignment vertical="top" wrapText="1"/>
      <protection locked="0"/>
    </xf>
    <xf numFmtId="0" fontId="24" fillId="0" borderId="0" xfId="0" applyFont="1" applyAlignment="1" applyProtection="1">
      <alignment horizontal="left" vertical="center" wrapText="1"/>
      <protection locked="0"/>
    </xf>
    <xf numFmtId="0" fontId="16" fillId="0" borderId="0" xfId="0" applyFont="1" applyAlignment="1">
      <alignment vertical="top" wrapText="1"/>
    </xf>
    <xf numFmtId="0" fontId="28" fillId="0" borderId="0" xfId="0" applyFont="1"/>
    <xf numFmtId="0" fontId="28" fillId="0" borderId="0" xfId="0" applyFont="1" applyAlignment="1">
      <alignment horizontal="left"/>
    </xf>
    <xf numFmtId="49" fontId="28" fillId="0" borderId="0" xfId="0" applyNumberFormat="1" applyFont="1" applyAlignment="1">
      <alignment horizontal="left"/>
    </xf>
    <xf numFmtId="0" fontId="20" fillId="0" borderId="0" xfId="1" applyFont="1" applyFill="1" applyBorder="1" applyAlignment="1" applyProtection="1">
      <alignment horizontal="left"/>
    </xf>
    <xf numFmtId="0" fontId="34" fillId="0" borderId="0" xfId="0" applyFont="1"/>
    <xf numFmtId="0" fontId="18" fillId="0" borderId="0" xfId="0" applyFont="1"/>
    <xf numFmtId="0" fontId="13" fillId="0" borderId="0" xfId="0" applyFont="1" applyAlignment="1">
      <alignment horizontal="left" vertical="top" wrapText="1"/>
    </xf>
    <xf numFmtId="0" fontId="24" fillId="0" borderId="0" xfId="0" applyFont="1" applyAlignment="1">
      <alignment horizontal="center" vertical="top" wrapText="1"/>
    </xf>
    <xf numFmtId="0" fontId="4" fillId="10" borderId="0" xfId="0" applyFont="1" applyFill="1"/>
    <xf numFmtId="0" fontId="24" fillId="10" borderId="0" xfId="0" applyFont="1" applyFill="1" applyAlignment="1">
      <alignment horizontal="left" vertical="center" wrapText="1"/>
    </xf>
    <xf numFmtId="0" fontId="4" fillId="10" borderId="0" xfId="0" applyFont="1" applyFill="1" applyAlignment="1">
      <alignment vertical="center"/>
    </xf>
    <xf numFmtId="0" fontId="2" fillId="10" borderId="0" xfId="0" applyFont="1" applyFill="1" applyAlignment="1">
      <alignment horizontal="center" vertical="top"/>
    </xf>
    <xf numFmtId="0" fontId="2" fillId="10" borderId="0" xfId="0" applyFont="1" applyFill="1"/>
    <xf numFmtId="0" fontId="34" fillId="7" borderId="6" xfId="0" applyFont="1" applyFill="1" applyBorder="1" applyAlignment="1" applyProtection="1">
      <alignment horizontal="center"/>
      <protection locked="0"/>
    </xf>
    <xf numFmtId="0" fontId="34" fillId="7" borderId="7" xfId="0" applyFont="1" applyFill="1" applyBorder="1" applyAlignment="1" applyProtection="1">
      <alignment horizontal="center"/>
      <protection locked="0"/>
    </xf>
    <xf numFmtId="0" fontId="15" fillId="0" borderId="0" xfId="0" applyFont="1"/>
    <xf numFmtId="0" fontId="18" fillId="7" borderId="6" xfId="0" applyFont="1" applyFill="1" applyBorder="1" applyProtection="1">
      <protection locked="0"/>
    </xf>
    <xf numFmtId="0" fontId="18" fillId="7" borderId="7" xfId="0" applyFont="1" applyFill="1" applyBorder="1" applyProtection="1">
      <protection locked="0"/>
    </xf>
    <xf numFmtId="0" fontId="14" fillId="0" borderId="0" xfId="0" applyFont="1" applyAlignment="1">
      <alignment vertical="top" wrapText="1"/>
    </xf>
    <xf numFmtId="0" fontId="13" fillId="0" borderId="0" xfId="0" applyFont="1" applyAlignment="1">
      <alignment wrapText="1"/>
    </xf>
    <xf numFmtId="0" fontId="17" fillId="0" borderId="0" xfId="0" applyFont="1" applyAlignment="1">
      <alignment vertical="top"/>
    </xf>
    <xf numFmtId="0" fontId="35" fillId="0" borderId="6" xfId="0" applyFont="1" applyBorder="1" applyAlignment="1">
      <alignment horizontal="left"/>
    </xf>
    <xf numFmtId="0" fontId="35" fillId="0" borderId="7" xfId="0" applyFont="1" applyBorder="1" applyAlignment="1">
      <alignment horizontal="left"/>
    </xf>
    <xf numFmtId="0" fontId="13" fillId="0" borderId="6" xfId="0" applyFont="1" applyBorder="1" applyAlignment="1">
      <alignment horizontal="left"/>
    </xf>
    <xf numFmtId="0" fontId="13" fillId="0" borderId="34" xfId="0" applyFont="1" applyBorder="1" applyAlignment="1">
      <alignment horizontal="left"/>
    </xf>
    <xf numFmtId="0" fontId="13" fillId="0" borderId="7" xfId="0" applyFont="1" applyBorder="1" applyAlignment="1">
      <alignment horizontal="left"/>
    </xf>
    <xf numFmtId="0" fontId="34" fillId="7" borderId="36" xfId="0" applyFont="1" applyFill="1" applyBorder="1" applyAlignment="1" applyProtection="1">
      <alignment horizontal="left"/>
      <protection locked="0"/>
    </xf>
    <xf numFmtId="0" fontId="34" fillId="7" borderId="19" xfId="0" applyFont="1" applyFill="1" applyBorder="1" applyAlignment="1" applyProtection="1">
      <alignment horizontal="left"/>
      <protection locked="0"/>
    </xf>
    <xf numFmtId="0" fontId="26" fillId="7" borderId="6" xfId="0" applyFont="1" applyFill="1" applyBorder="1" applyProtection="1">
      <protection locked="0"/>
    </xf>
    <xf numFmtId="0" fontId="26" fillId="7" borderId="7" xfId="0" applyFont="1" applyFill="1" applyBorder="1" applyProtection="1">
      <protection locked="0"/>
    </xf>
    <xf numFmtId="0" fontId="13" fillId="7" borderId="35" xfId="0" applyFont="1" applyFill="1" applyBorder="1" applyAlignment="1" applyProtection="1">
      <alignment horizontal="left" vertical="top" wrapText="1"/>
      <protection locked="0"/>
    </xf>
    <xf numFmtId="0" fontId="13" fillId="7" borderId="26" xfId="0" applyFont="1" applyFill="1" applyBorder="1" applyAlignment="1" applyProtection="1">
      <alignment horizontal="left" vertical="top" wrapText="1"/>
      <protection locked="0"/>
    </xf>
    <xf numFmtId="0" fontId="13" fillId="7" borderId="25" xfId="0" applyFont="1" applyFill="1" applyBorder="1" applyAlignment="1" applyProtection="1">
      <alignment horizontal="left" vertical="top" wrapText="1"/>
      <protection locked="0"/>
    </xf>
    <xf numFmtId="0" fontId="13" fillId="7" borderId="20" xfId="0" applyFont="1" applyFill="1" applyBorder="1" applyAlignment="1" applyProtection="1">
      <alignment horizontal="left" vertical="top" wrapText="1"/>
      <protection locked="0"/>
    </xf>
    <xf numFmtId="0" fontId="13" fillId="7" borderId="0" xfId="0" applyFont="1" applyFill="1" applyAlignment="1" applyProtection="1">
      <alignment horizontal="left" vertical="top" wrapText="1"/>
      <protection locked="0"/>
    </xf>
    <xf numFmtId="0" fontId="13" fillId="7" borderId="32" xfId="0" applyFont="1" applyFill="1" applyBorder="1" applyAlignment="1" applyProtection="1">
      <alignment horizontal="left" vertical="top" wrapText="1"/>
      <protection locked="0"/>
    </xf>
    <xf numFmtId="0" fontId="13" fillId="7" borderId="36" xfId="0" applyFont="1" applyFill="1" applyBorder="1" applyAlignment="1" applyProtection="1">
      <alignment horizontal="left" vertical="top" wrapText="1"/>
      <protection locked="0"/>
    </xf>
    <xf numFmtId="0" fontId="13" fillId="7" borderId="33" xfId="0" applyFont="1" applyFill="1" applyBorder="1" applyAlignment="1" applyProtection="1">
      <alignment horizontal="left" vertical="top" wrapText="1"/>
      <protection locked="0"/>
    </xf>
    <xf numFmtId="0" fontId="13" fillId="7" borderId="19" xfId="0" applyFont="1" applyFill="1" applyBorder="1" applyAlignment="1" applyProtection="1">
      <alignment horizontal="left" vertical="top" wrapText="1"/>
      <protection locked="0"/>
    </xf>
    <xf numFmtId="0" fontId="24" fillId="7" borderId="28" xfId="0" applyFont="1" applyFill="1" applyBorder="1" applyAlignment="1" applyProtection="1">
      <alignment horizontal="center" vertical="top" wrapText="1"/>
      <protection locked="0"/>
    </xf>
    <xf numFmtId="0" fontId="24" fillId="7" borderId="27" xfId="0" applyFont="1" applyFill="1" applyBorder="1" applyAlignment="1" applyProtection="1">
      <alignment horizontal="center" vertical="top" wrapText="1"/>
      <protection locked="0"/>
    </xf>
    <xf numFmtId="0" fontId="24" fillId="7" borderId="29" xfId="0" applyFont="1" applyFill="1" applyBorder="1" applyAlignment="1" applyProtection="1">
      <alignment horizontal="center" vertical="top" wrapText="1"/>
      <protection locked="0"/>
    </xf>
    <xf numFmtId="0" fontId="13" fillId="2" borderId="15" xfId="0" applyFont="1" applyFill="1" applyBorder="1" applyAlignment="1" applyProtection="1">
      <alignment vertical="top" wrapText="1"/>
      <protection locked="0"/>
    </xf>
    <xf numFmtId="0" fontId="13" fillId="2" borderId="14" xfId="0" applyFont="1" applyFill="1" applyBorder="1" applyAlignment="1" applyProtection="1">
      <alignment vertical="top" wrapText="1"/>
      <protection locked="0"/>
    </xf>
    <xf numFmtId="0" fontId="36" fillId="2" borderId="15" xfId="0" applyFont="1" applyFill="1" applyBorder="1" applyAlignment="1" applyProtection="1">
      <alignment vertical="top" wrapText="1"/>
      <protection locked="0"/>
    </xf>
    <xf numFmtId="0" fontId="36" fillId="2" borderId="14" xfId="0" applyFont="1" applyFill="1" applyBorder="1" applyAlignment="1" applyProtection="1">
      <alignment vertical="top" wrapText="1"/>
      <protection locked="0"/>
    </xf>
    <xf numFmtId="0" fontId="26" fillId="0" borderId="36" xfId="0" applyFont="1" applyBorder="1" applyAlignment="1">
      <alignment vertical="top" wrapText="1"/>
    </xf>
    <xf numFmtId="0" fontId="26" fillId="0" borderId="33" xfId="0" applyFont="1" applyBorder="1" applyAlignment="1">
      <alignment vertical="top" wrapText="1"/>
    </xf>
    <xf numFmtId="0" fontId="26" fillId="0" borderId="19" xfId="0" applyFont="1" applyBorder="1" applyAlignment="1">
      <alignment vertical="top" wrapText="1"/>
    </xf>
    <xf numFmtId="0" fontId="26" fillId="0" borderId="6" xfId="0" applyFont="1" applyBorder="1" applyAlignment="1">
      <alignment vertical="top" wrapText="1"/>
    </xf>
    <xf numFmtId="0" fontId="26" fillId="0" borderId="34" xfId="0" applyFont="1" applyBorder="1" applyAlignment="1">
      <alignment vertical="top" wrapText="1"/>
    </xf>
    <xf numFmtId="0" fontId="26" fillId="0" borderId="7" xfId="0" applyFont="1" applyBorder="1" applyAlignment="1">
      <alignment vertical="top" wrapText="1"/>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17" fillId="9" borderId="1" xfId="0" applyFont="1" applyFill="1" applyBorder="1" applyAlignment="1" applyProtection="1">
      <alignment horizontal="left" vertical="top" wrapText="1"/>
      <protection locked="0"/>
    </xf>
    <xf numFmtId="0" fontId="17" fillId="9" borderId="12" xfId="0" applyFont="1" applyFill="1" applyBorder="1" applyAlignment="1" applyProtection="1">
      <alignment horizontal="left" vertical="top" wrapText="1"/>
      <protection locked="0"/>
    </xf>
    <xf numFmtId="0" fontId="17" fillId="9" borderId="33" xfId="0" applyFont="1" applyFill="1" applyBorder="1" applyAlignment="1" applyProtection="1">
      <alignment horizontal="left" vertical="top" wrapText="1"/>
      <protection locked="0"/>
    </xf>
    <xf numFmtId="0" fontId="17" fillId="9" borderId="19" xfId="0" applyFont="1" applyFill="1" applyBorder="1" applyAlignment="1" applyProtection="1">
      <alignment horizontal="left" vertical="top" wrapText="1"/>
      <protection locked="0"/>
    </xf>
    <xf numFmtId="0" fontId="17" fillId="9" borderId="34" xfId="0" applyFont="1" applyFill="1" applyBorder="1" applyAlignment="1" applyProtection="1">
      <alignment horizontal="left" vertical="top" wrapText="1"/>
      <protection locked="0"/>
    </xf>
    <xf numFmtId="0" fontId="17" fillId="9" borderId="7" xfId="0" applyFont="1" applyFill="1" applyBorder="1" applyAlignment="1" applyProtection="1">
      <alignment horizontal="left" vertical="top" wrapText="1"/>
      <protection locked="0"/>
    </xf>
    <xf numFmtId="0" fontId="17" fillId="9" borderId="26" xfId="0" applyFont="1" applyFill="1" applyBorder="1" applyAlignment="1" applyProtection="1">
      <alignment horizontal="left" vertical="top" wrapText="1"/>
      <protection locked="0"/>
    </xf>
    <xf numFmtId="0" fontId="17" fillId="9" borderId="25" xfId="0" applyFont="1" applyFill="1" applyBorder="1" applyAlignment="1" applyProtection="1">
      <alignment horizontal="left" vertical="top" wrapText="1"/>
      <protection locked="0"/>
    </xf>
    <xf numFmtId="0" fontId="26" fillId="0" borderId="34" xfId="0" applyFont="1" applyBorder="1" applyAlignment="1">
      <alignment vertical="center" wrapText="1"/>
    </xf>
    <xf numFmtId="0" fontId="26" fillId="0" borderId="7" xfId="0" applyFont="1" applyBorder="1" applyAlignment="1">
      <alignment vertical="center" wrapText="1"/>
    </xf>
    <xf numFmtId="0" fontId="18" fillId="2" borderId="15" xfId="0" applyFont="1" applyFill="1" applyBorder="1" applyAlignment="1" applyProtection="1">
      <alignment horizontal="left" vertical="top" wrapText="1"/>
      <protection locked="0"/>
    </xf>
    <xf numFmtId="0" fontId="18" fillId="2" borderId="14" xfId="0" applyFont="1" applyFill="1" applyBorder="1" applyAlignment="1" applyProtection="1">
      <alignment horizontal="left" vertical="top" wrapText="1"/>
      <protection locked="0"/>
    </xf>
    <xf numFmtId="0" fontId="18" fillId="2" borderId="15" xfId="0" applyFont="1" applyFill="1" applyBorder="1" applyAlignment="1" applyProtection="1">
      <alignment vertical="center" wrapText="1"/>
      <protection locked="0"/>
    </xf>
    <xf numFmtId="0" fontId="18" fillId="2" borderId="14" xfId="0" applyFont="1" applyFill="1" applyBorder="1" applyAlignment="1" applyProtection="1">
      <alignment vertical="center" wrapText="1"/>
      <protection locked="0"/>
    </xf>
    <xf numFmtId="0" fontId="18" fillId="2" borderId="15" xfId="0" applyFont="1" applyFill="1" applyBorder="1" applyAlignment="1" applyProtection="1">
      <alignment vertical="top" wrapText="1"/>
      <protection locked="0"/>
    </xf>
    <xf numFmtId="0" fontId="18" fillId="2" borderId="14" xfId="0" applyFont="1" applyFill="1" applyBorder="1" applyAlignment="1" applyProtection="1">
      <alignment vertical="top" wrapText="1"/>
      <protection locked="0"/>
    </xf>
    <xf numFmtId="0" fontId="13" fillId="11" borderId="13" xfId="0" applyFont="1" applyFill="1" applyBorder="1"/>
    <xf numFmtId="0" fontId="13" fillId="10" borderId="13" xfId="0" applyFont="1" applyFill="1" applyBorder="1"/>
    <xf numFmtId="0" fontId="13" fillId="0" borderId="13" xfId="0" applyFont="1" applyBorder="1"/>
    <xf numFmtId="0" fontId="13" fillId="11" borderId="6" xfId="0" applyFont="1" applyFill="1" applyBorder="1"/>
    <xf numFmtId="0" fontId="13" fillId="11" borderId="34" xfId="0" applyFont="1" applyFill="1" applyBorder="1"/>
    <xf numFmtId="0" fontId="13" fillId="11" borderId="7" xfId="0" applyFont="1" applyFill="1" applyBorder="1"/>
    <xf numFmtId="0" fontId="13" fillId="0" borderId="43"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1" xfId="0" applyFont="1" applyBorder="1" applyAlignment="1">
      <alignment vertical="center"/>
    </xf>
    <xf numFmtId="0" fontId="13" fillId="0" borderId="0" xfId="0" applyFont="1" applyAlignment="1">
      <alignment vertical="center"/>
    </xf>
    <xf numFmtId="0" fontId="13" fillId="0" borderId="3" xfId="0" applyFont="1" applyBorder="1" applyAlignment="1">
      <alignment vertical="center"/>
    </xf>
    <xf numFmtId="0" fontId="13" fillId="0" borderId="31" xfId="0" applyFont="1" applyBorder="1" applyAlignment="1">
      <alignment horizontal="left" vertical="center"/>
    </xf>
    <xf numFmtId="0" fontId="13" fillId="0" borderId="0" xfId="0" applyFont="1" applyAlignment="1">
      <alignment horizontal="left" vertical="center"/>
    </xf>
    <xf numFmtId="0" fontId="13" fillId="0" borderId="3" xfId="0" applyFont="1" applyBorder="1" applyAlignment="1">
      <alignment horizontal="left" vertical="center"/>
    </xf>
    <xf numFmtId="0" fontId="13" fillId="0" borderId="39"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23" fillId="0" borderId="42" xfId="0" applyFont="1" applyBorder="1"/>
    <xf numFmtId="0" fontId="23" fillId="0" borderId="21" xfId="0" applyFont="1" applyBorder="1"/>
    <xf numFmtId="0" fontId="13" fillId="11" borderId="6" xfId="0" applyFont="1" applyFill="1" applyBorder="1" applyAlignment="1">
      <alignment horizontal="left"/>
    </xf>
    <xf numFmtId="0" fontId="13" fillId="11" borderId="34" xfId="0" applyFont="1" applyFill="1" applyBorder="1" applyAlignment="1">
      <alignment horizontal="left"/>
    </xf>
    <xf numFmtId="0" fontId="13" fillId="11" borderId="7" xfId="0" applyFont="1" applyFill="1" applyBorder="1" applyAlignment="1">
      <alignment horizontal="left"/>
    </xf>
    <xf numFmtId="0" fontId="28" fillId="9" borderId="0" xfId="0" applyFont="1" applyFill="1" applyAlignment="1" applyProtection="1">
      <alignment horizontal="center" vertical="center" wrapText="1"/>
      <protection locked="0"/>
    </xf>
    <xf numFmtId="0" fontId="13" fillId="10" borderId="6" xfId="0" applyFont="1" applyFill="1" applyBorder="1"/>
    <xf numFmtId="0" fontId="13" fillId="10" borderId="7" xfId="0" applyFont="1" applyFill="1" applyBorder="1"/>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36" xfId="0" applyFont="1" applyBorder="1" applyAlignment="1">
      <alignment horizontal="center"/>
    </xf>
    <xf numFmtId="0" fontId="28" fillId="0" borderId="19" xfId="0" applyFont="1" applyBorder="1" applyAlignment="1">
      <alignment horizontal="center"/>
    </xf>
    <xf numFmtId="0" fontId="28" fillId="8" borderId="35" xfId="0" applyFont="1" applyFill="1" applyBorder="1" applyAlignment="1">
      <alignment horizontal="center" vertical="center" wrapText="1"/>
    </xf>
    <xf numFmtId="0" fontId="28" fillId="8" borderId="25" xfId="0" applyFont="1" applyFill="1" applyBorder="1" applyAlignment="1">
      <alignment horizontal="center" vertical="center" wrapText="1"/>
    </xf>
    <xf numFmtId="0" fontId="28" fillId="8" borderId="36" xfId="0" applyFont="1" applyFill="1" applyBorder="1" applyAlignment="1">
      <alignment horizontal="center" vertical="center" wrapText="1"/>
    </xf>
    <xf numFmtId="0" fontId="28" fillId="8" borderId="19" xfId="0" applyFont="1" applyFill="1" applyBorder="1" applyAlignment="1">
      <alignment horizontal="center" vertical="center" wrapText="1"/>
    </xf>
    <xf numFmtId="0" fontId="28" fillId="10" borderId="15" xfId="0" applyFont="1" applyFill="1" applyBorder="1" applyAlignment="1">
      <alignment horizontal="center" vertical="center" wrapText="1"/>
    </xf>
    <xf numFmtId="0" fontId="28" fillId="10" borderId="14" xfId="0" applyFont="1" applyFill="1" applyBorder="1" applyAlignment="1">
      <alignment horizontal="center" vertical="center" wrapText="1"/>
    </xf>
    <xf numFmtId="0" fontId="23" fillId="0" borderId="0" xfId="0" applyFont="1" applyAlignment="1">
      <alignment horizontal="left"/>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5" xfId="0" applyFont="1" applyBorder="1" applyAlignment="1">
      <alignment vertical="center"/>
    </xf>
    <xf numFmtId="0" fontId="13" fillId="0" borderId="25" xfId="0" applyFont="1" applyBorder="1" applyAlignment="1">
      <alignment vertical="center"/>
    </xf>
    <xf numFmtId="0" fontId="17" fillId="11" borderId="15"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35" fillId="0" borderId="15" xfId="0" applyFont="1" applyBorder="1" applyAlignment="1">
      <alignment horizontal="center" vertical="center" wrapText="1"/>
    </xf>
    <xf numFmtId="0" fontId="35" fillId="0" borderId="14" xfId="0" applyFont="1" applyBorder="1" applyAlignment="1">
      <alignment horizontal="center" vertical="center" wrapText="1"/>
    </xf>
    <xf numFmtId="0" fontId="13" fillId="6" borderId="35" xfId="0" applyFont="1" applyFill="1" applyBorder="1" applyAlignment="1" applyProtection="1">
      <alignment horizontal="left" vertical="top" wrapText="1"/>
      <protection locked="0"/>
    </xf>
    <xf numFmtId="0" fontId="13" fillId="6" borderId="26" xfId="0" applyFont="1" applyFill="1" applyBorder="1" applyAlignment="1" applyProtection="1">
      <alignment horizontal="left" vertical="top" wrapText="1"/>
      <protection locked="0"/>
    </xf>
    <xf numFmtId="0" fontId="13" fillId="6" borderId="25" xfId="0" applyFont="1" applyFill="1" applyBorder="1" applyAlignment="1" applyProtection="1">
      <alignment horizontal="left" vertical="top" wrapText="1"/>
      <protection locked="0"/>
    </xf>
    <xf numFmtId="0" fontId="13" fillId="6" borderId="20" xfId="0" applyFont="1" applyFill="1" applyBorder="1" applyAlignment="1" applyProtection="1">
      <alignment horizontal="left" vertical="top" wrapText="1"/>
      <protection locked="0"/>
    </xf>
    <xf numFmtId="0" fontId="13" fillId="6" borderId="0" xfId="0" applyFont="1" applyFill="1" applyAlignment="1" applyProtection="1">
      <alignment horizontal="left" vertical="top" wrapText="1"/>
      <protection locked="0"/>
    </xf>
    <xf numFmtId="0" fontId="13" fillId="6" borderId="32" xfId="0" applyFont="1" applyFill="1" applyBorder="1" applyAlignment="1" applyProtection="1">
      <alignment horizontal="left" vertical="top" wrapText="1"/>
      <protection locked="0"/>
    </xf>
    <xf numFmtId="0" fontId="13" fillId="6" borderId="36" xfId="0" applyFont="1" applyFill="1" applyBorder="1" applyAlignment="1" applyProtection="1">
      <alignment horizontal="left" vertical="top" wrapText="1"/>
      <protection locked="0"/>
    </xf>
    <xf numFmtId="0" fontId="13" fillId="6" borderId="33" xfId="0" applyFont="1" applyFill="1" applyBorder="1" applyAlignment="1" applyProtection="1">
      <alignment horizontal="left" vertical="top" wrapText="1"/>
      <protection locked="0"/>
    </xf>
    <xf numFmtId="0" fontId="13" fillId="6" borderId="19" xfId="0" applyFont="1" applyFill="1" applyBorder="1" applyAlignment="1" applyProtection="1">
      <alignment horizontal="left" vertical="top" wrapText="1"/>
      <protection locked="0"/>
    </xf>
    <xf numFmtId="0" fontId="13" fillId="0" borderId="1" xfId="0" applyFont="1" applyBorder="1"/>
    <xf numFmtId="0" fontId="18" fillId="2" borderId="13" xfId="0" applyFont="1" applyFill="1" applyBorder="1" applyProtection="1">
      <protection locked="0"/>
    </xf>
    <xf numFmtId="0" fontId="23" fillId="0" borderId="13" xfId="0" applyFont="1" applyBorder="1"/>
    <xf numFmtId="0" fontId="13" fillId="0" borderId="0" xfId="0" applyFont="1"/>
    <xf numFmtId="0" fontId="18" fillId="2" borderId="20" xfId="0" applyFont="1" applyFill="1" applyBorder="1" applyAlignment="1" applyProtection="1">
      <alignment vertical="top" wrapText="1"/>
      <protection locked="0"/>
    </xf>
    <xf numFmtId="0" fontId="13" fillId="0" borderId="0" xfId="0" applyFont="1" applyAlignment="1" applyProtection="1">
      <alignment vertical="top" wrapText="1"/>
      <protection locked="0"/>
    </xf>
    <xf numFmtId="0" fontId="13" fillId="0" borderId="26" xfId="0" applyFont="1" applyBorder="1" applyAlignment="1" applyProtection="1">
      <alignment vertical="top" wrapText="1"/>
      <protection locked="0"/>
    </xf>
    <xf numFmtId="0" fontId="13" fillId="0" borderId="25" xfId="0" applyFont="1" applyBorder="1" applyAlignment="1" applyProtection="1">
      <alignment vertical="top" wrapText="1"/>
      <protection locked="0"/>
    </xf>
    <xf numFmtId="0" fontId="13" fillId="0" borderId="20" xfId="0" applyFont="1" applyBorder="1" applyAlignment="1" applyProtection="1">
      <alignment vertical="top" wrapText="1"/>
      <protection locked="0"/>
    </xf>
    <xf numFmtId="0" fontId="13" fillId="0" borderId="32" xfId="0" applyFont="1" applyBorder="1" applyAlignment="1" applyProtection="1">
      <alignment vertical="top" wrapText="1"/>
      <protection locked="0"/>
    </xf>
    <xf numFmtId="0" fontId="13" fillId="0" borderId="36" xfId="0" applyFont="1" applyBorder="1" applyAlignment="1" applyProtection="1">
      <alignment vertical="top" wrapText="1"/>
      <protection locked="0"/>
    </xf>
    <xf numFmtId="0" fontId="13" fillId="0" borderId="33"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49" fontId="13" fillId="0" borderId="35" xfId="0" applyNumberFormat="1" applyFont="1" applyBorder="1" applyAlignment="1">
      <alignment vertical="center"/>
    </xf>
    <xf numFmtId="0" fontId="38" fillId="0" borderId="6" xfId="0" applyFont="1" applyBorder="1" applyAlignment="1">
      <alignment vertical="top" wrapText="1"/>
    </xf>
    <xf numFmtId="0" fontId="38" fillId="0" borderId="34" xfId="0" applyFont="1" applyBorder="1" applyAlignment="1">
      <alignment vertical="top" wrapText="1"/>
    </xf>
    <xf numFmtId="0" fontId="38" fillId="0" borderId="7" xfId="0" applyFont="1" applyBorder="1" applyAlignment="1">
      <alignment vertical="top" wrapText="1"/>
    </xf>
    <xf numFmtId="0" fontId="21" fillId="0" borderId="6" xfId="0" applyFont="1" applyBorder="1" applyAlignment="1">
      <alignment vertical="top" wrapText="1"/>
    </xf>
    <xf numFmtId="0" fontId="21" fillId="0" borderId="34" xfId="0" applyFont="1" applyBorder="1" applyAlignment="1">
      <alignment vertical="top" wrapText="1"/>
    </xf>
    <xf numFmtId="0" fontId="21" fillId="0" borderId="7" xfId="0" applyFont="1" applyBorder="1" applyAlignment="1">
      <alignment vertical="top" wrapText="1"/>
    </xf>
    <xf numFmtId="0" fontId="28" fillId="9" borderId="20" xfId="0" applyFont="1" applyFill="1" applyBorder="1" applyAlignment="1" applyProtection="1">
      <alignment horizontal="left" vertical="top" wrapText="1"/>
      <protection locked="0"/>
    </xf>
    <xf numFmtId="0" fontId="28" fillId="9" borderId="0" xfId="0" applyFont="1" applyFill="1" applyAlignment="1" applyProtection="1">
      <alignment horizontal="left" vertical="top" wrapText="1"/>
      <protection locked="0"/>
    </xf>
    <xf numFmtId="0" fontId="28" fillId="9" borderId="32" xfId="0" applyFont="1" applyFill="1" applyBorder="1" applyAlignment="1" applyProtection="1">
      <alignment horizontal="left" vertical="top" wrapText="1"/>
      <protection locked="0"/>
    </xf>
    <xf numFmtId="0" fontId="28" fillId="9" borderId="36" xfId="0" applyFont="1" applyFill="1" applyBorder="1" applyAlignment="1" applyProtection="1">
      <alignment horizontal="left" vertical="top" wrapText="1"/>
      <protection locked="0"/>
    </xf>
    <xf numFmtId="0" fontId="28" fillId="9" borderId="33" xfId="0" applyFont="1" applyFill="1" applyBorder="1" applyAlignment="1" applyProtection="1">
      <alignment horizontal="left" vertical="top" wrapText="1"/>
      <protection locked="0"/>
    </xf>
    <xf numFmtId="0" fontId="28" fillId="9" borderId="19" xfId="0" applyFont="1" applyFill="1" applyBorder="1" applyAlignment="1" applyProtection="1">
      <alignment horizontal="left" vertical="top" wrapText="1"/>
      <protection locked="0"/>
    </xf>
    <xf numFmtId="0" fontId="23" fillId="6" borderId="15" xfId="0" applyFont="1" applyFill="1" applyBorder="1" applyAlignment="1" applyProtection="1">
      <alignment horizontal="center" vertical="top"/>
      <protection locked="0"/>
    </xf>
    <xf numFmtId="0" fontId="23" fillId="6" borderId="14" xfId="0" applyFont="1" applyFill="1" applyBorder="1" applyAlignment="1" applyProtection="1">
      <alignment horizontal="center" vertical="top"/>
      <protection locked="0"/>
    </xf>
    <xf numFmtId="0" fontId="18" fillId="6" borderId="15" xfId="0" applyFont="1" applyFill="1" applyBorder="1" applyAlignment="1" applyProtection="1">
      <alignment horizontal="left" vertical="top" wrapText="1"/>
      <protection locked="0"/>
    </xf>
    <xf numFmtId="0" fontId="18" fillId="6" borderId="14" xfId="0" applyFont="1" applyFill="1" applyBorder="1" applyAlignment="1" applyProtection="1">
      <alignment horizontal="left" vertical="top" wrapText="1"/>
      <protection locked="0"/>
    </xf>
    <xf numFmtId="0" fontId="26" fillId="0" borderId="36" xfId="0" applyFont="1" applyBorder="1" applyAlignment="1">
      <alignment vertical="center" wrapText="1"/>
    </xf>
    <xf numFmtId="0" fontId="26" fillId="0" borderId="33" xfId="0" applyFont="1" applyBorder="1" applyAlignment="1">
      <alignment vertical="center" wrapText="1"/>
    </xf>
    <xf numFmtId="0" fontId="26" fillId="0" borderId="19" xfId="0" applyFont="1" applyBorder="1" applyAlignment="1">
      <alignment vertical="center" wrapText="1"/>
    </xf>
    <xf numFmtId="0" fontId="28" fillId="9" borderId="6" xfId="0" applyFont="1" applyFill="1" applyBorder="1" applyAlignment="1" applyProtection="1">
      <alignment horizontal="left" vertical="top" wrapText="1"/>
      <protection locked="0"/>
    </xf>
    <xf numFmtId="0" fontId="28" fillId="9" borderId="34" xfId="0" applyFont="1" applyFill="1" applyBorder="1" applyAlignment="1" applyProtection="1">
      <alignment horizontal="left" vertical="top" wrapText="1"/>
      <protection locked="0"/>
    </xf>
    <xf numFmtId="0" fontId="28" fillId="9" borderId="7" xfId="0" applyFont="1" applyFill="1" applyBorder="1" applyAlignment="1" applyProtection="1">
      <alignment horizontal="left" vertical="top" wrapText="1"/>
      <protection locked="0"/>
    </xf>
    <xf numFmtId="0" fontId="17" fillId="0" borderId="13" xfId="0" applyFont="1" applyBorder="1" applyAlignment="1">
      <alignment horizontal="right"/>
    </xf>
    <xf numFmtId="0" fontId="13" fillId="0" borderId="13" xfId="0" applyFont="1" applyBorder="1" applyAlignment="1">
      <alignment horizontal="right"/>
    </xf>
    <xf numFmtId="0" fontId="13" fillId="0" borderId="43"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1" xfId="0" applyFont="1" applyBorder="1" applyAlignment="1">
      <alignment horizontal="left" vertical="top"/>
    </xf>
    <xf numFmtId="0" fontId="13" fillId="0" borderId="0" xfId="0" applyFont="1" applyAlignment="1">
      <alignment horizontal="left" vertical="top"/>
    </xf>
    <xf numFmtId="0" fontId="13" fillId="0" borderId="3" xfId="0" applyFont="1" applyBorder="1" applyAlignment="1">
      <alignment horizontal="left" vertical="top"/>
    </xf>
    <xf numFmtId="0" fontId="24" fillId="0" borderId="6" xfId="0" applyFont="1" applyBorder="1"/>
    <xf numFmtId="0" fontId="24" fillId="0" borderId="34" xfId="0" applyFont="1" applyBorder="1"/>
    <xf numFmtId="0" fontId="23" fillId="2" borderId="15" xfId="0" applyFont="1" applyFill="1" applyBorder="1" applyAlignment="1" applyProtection="1">
      <alignment horizontal="center" vertical="top"/>
      <protection locked="0"/>
    </xf>
    <xf numFmtId="0" fontId="23" fillId="2" borderId="14" xfId="0" applyFont="1" applyFill="1" applyBorder="1" applyAlignment="1" applyProtection="1">
      <alignment horizontal="center" vertical="top"/>
      <protection locked="0"/>
    </xf>
    <xf numFmtId="0" fontId="18" fillId="2" borderId="15" xfId="0" applyFont="1" applyFill="1" applyBorder="1" applyAlignment="1" applyProtection="1">
      <alignment horizontal="center" vertical="top" wrapText="1"/>
      <protection locked="0"/>
    </xf>
    <xf numFmtId="0" fontId="18" fillId="2" borderId="14" xfId="0" applyFont="1" applyFill="1" applyBorder="1" applyAlignment="1" applyProtection="1">
      <alignment horizontal="center" vertical="top" wrapText="1"/>
      <protection locked="0"/>
    </xf>
    <xf numFmtId="0" fontId="26" fillId="0" borderId="44" xfId="0" applyFont="1" applyBorder="1" applyAlignment="1">
      <alignment vertical="top" wrapText="1"/>
    </xf>
    <xf numFmtId="0" fontId="26" fillId="0" borderId="45" xfId="0" applyFont="1" applyBorder="1" applyAlignment="1">
      <alignment vertical="top" wrapText="1"/>
    </xf>
    <xf numFmtId="0" fontId="26" fillId="0" borderId="24" xfId="0" applyFont="1" applyBorder="1" applyAlignment="1">
      <alignment vertical="top" wrapText="1"/>
    </xf>
    <xf numFmtId="0" fontId="23" fillId="2" borderId="10" xfId="0" applyFont="1" applyFill="1" applyBorder="1" applyAlignment="1" applyProtection="1">
      <alignment horizontal="center" vertical="top"/>
      <protection locked="0"/>
    </xf>
    <xf numFmtId="0" fontId="18" fillId="2" borderId="10" xfId="0" applyFont="1" applyFill="1" applyBorder="1" applyAlignment="1" applyProtection="1">
      <alignment horizontal="center" vertical="top" wrapText="1"/>
      <protection locked="0"/>
    </xf>
    <xf numFmtId="0" fontId="26" fillId="0" borderId="6" xfId="0" applyFont="1" applyBorder="1" applyAlignment="1">
      <alignment wrapText="1"/>
    </xf>
    <xf numFmtId="0" fontId="26" fillId="0" borderId="34" xfId="0" applyFont="1" applyBorder="1" applyAlignment="1">
      <alignment wrapText="1"/>
    </xf>
    <xf numFmtId="0" fontId="26" fillId="0" borderId="7" xfId="0" applyFont="1" applyBorder="1" applyAlignment="1">
      <alignment wrapText="1"/>
    </xf>
    <xf numFmtId="0" fontId="26" fillId="0" borderId="44" xfId="0" applyFont="1" applyBorder="1"/>
    <xf numFmtId="0" fontId="26" fillId="0" borderId="45" xfId="0" applyFont="1" applyBorder="1"/>
    <xf numFmtId="0" fontId="26" fillId="0" borderId="24" xfId="0" applyFont="1" applyBorder="1"/>
    <xf numFmtId="0" fontId="13" fillId="9" borderId="0" xfId="0" applyFont="1" applyFill="1" applyAlignment="1" applyProtection="1">
      <alignment horizontal="left" vertical="top" wrapText="1"/>
      <protection locked="0"/>
    </xf>
    <xf numFmtId="0" fontId="26" fillId="0" borderId="34" xfId="0" applyFont="1" applyBorder="1" applyAlignment="1">
      <alignment horizontal="left" vertical="top" wrapText="1"/>
    </xf>
    <xf numFmtId="0" fontId="26" fillId="0" borderId="7" xfId="0" applyFont="1" applyBorder="1" applyAlignment="1">
      <alignment horizontal="left" vertical="top" wrapText="1"/>
    </xf>
    <xf numFmtId="0" fontId="26" fillId="5" borderId="6" xfId="0" applyFont="1" applyFill="1" applyBorder="1" applyAlignment="1">
      <alignment vertical="top" wrapText="1"/>
    </xf>
    <xf numFmtId="0" fontId="26" fillId="5" borderId="34" xfId="0" applyFont="1" applyFill="1" applyBorder="1" applyAlignment="1">
      <alignment vertical="top" wrapText="1"/>
    </xf>
    <xf numFmtId="0" fontId="26" fillId="5" borderId="7" xfId="0" applyFont="1" applyFill="1" applyBorder="1" applyAlignment="1">
      <alignment vertical="top" wrapText="1"/>
    </xf>
    <xf numFmtId="0" fontId="26" fillId="0" borderId="6" xfId="0" applyFont="1" applyBorder="1" applyAlignment="1">
      <alignment horizontal="left" vertical="top" wrapText="1"/>
    </xf>
    <xf numFmtId="0" fontId="28" fillId="9" borderId="44" xfId="0" applyFont="1" applyFill="1" applyBorder="1" applyAlignment="1" applyProtection="1">
      <alignment vertical="center" wrapText="1"/>
      <protection locked="0"/>
    </xf>
    <xf numFmtId="0" fontId="28" fillId="9" borderId="45" xfId="0" applyFont="1" applyFill="1" applyBorder="1" applyAlignment="1" applyProtection="1">
      <alignment vertical="center" wrapText="1"/>
      <protection locked="0"/>
    </xf>
    <xf numFmtId="0" fontId="28" fillId="9" borderId="24" xfId="0" applyFont="1" applyFill="1" applyBorder="1" applyAlignment="1" applyProtection="1">
      <alignment vertical="center" wrapText="1"/>
      <protection locked="0"/>
    </xf>
    <xf numFmtId="0" fontId="26" fillId="0" borderId="45" xfId="0" applyFont="1" applyBorder="1" applyAlignment="1">
      <alignment vertical="top"/>
    </xf>
    <xf numFmtId="0" fontId="26" fillId="0" borderId="24" xfId="0" applyFont="1" applyBorder="1" applyAlignment="1">
      <alignment vertical="top"/>
    </xf>
    <xf numFmtId="0" fontId="26" fillId="0" borderId="33" xfId="0" applyFont="1" applyBorder="1" applyAlignment="1">
      <alignment vertical="top"/>
    </xf>
    <xf numFmtId="0" fontId="26" fillId="0" borderId="19" xfId="0" applyFont="1" applyBorder="1" applyAlignment="1">
      <alignment vertical="top"/>
    </xf>
    <xf numFmtId="0" fontId="28" fillId="9" borderId="6" xfId="0" applyFont="1" applyFill="1" applyBorder="1" applyAlignment="1" applyProtection="1">
      <alignment vertical="top" wrapText="1"/>
      <protection locked="0"/>
    </xf>
    <xf numFmtId="0" fontId="28" fillId="9" borderId="34" xfId="0" applyFont="1" applyFill="1" applyBorder="1" applyAlignment="1" applyProtection="1">
      <alignment vertical="top" wrapText="1"/>
      <protection locked="0"/>
    </xf>
    <xf numFmtId="0" fontId="28" fillId="9" borderId="7" xfId="0" applyFont="1" applyFill="1" applyBorder="1" applyAlignment="1" applyProtection="1">
      <alignment vertical="top" wrapText="1"/>
      <protection locked="0"/>
    </xf>
    <xf numFmtId="0" fontId="26" fillId="0" borderId="6" xfId="0" applyFont="1" applyBorder="1" applyAlignment="1">
      <alignment horizontal="left" wrapText="1"/>
    </xf>
    <xf numFmtId="0" fontId="26" fillId="0" borderId="34" xfId="0" applyFont="1" applyBorder="1" applyAlignment="1">
      <alignment horizontal="left" wrapText="1"/>
    </xf>
    <xf numFmtId="0" fontId="26" fillId="0" borderId="7" xfId="0" applyFont="1" applyBorder="1" applyAlignment="1">
      <alignment horizontal="left" wrapText="1"/>
    </xf>
    <xf numFmtId="0" fontId="28" fillId="9" borderId="44" xfId="0" applyFont="1" applyFill="1" applyBorder="1" applyAlignment="1" applyProtection="1">
      <alignment vertical="top" wrapText="1"/>
      <protection locked="0"/>
    </xf>
    <xf numFmtId="0" fontId="13" fillId="9" borderId="45" xfId="0" applyFont="1" applyFill="1" applyBorder="1" applyAlignment="1" applyProtection="1">
      <alignment vertical="top" wrapText="1"/>
      <protection locked="0"/>
    </xf>
    <xf numFmtId="0" fontId="13" fillId="9" borderId="24" xfId="0" applyFont="1" applyFill="1" applyBorder="1" applyAlignment="1" applyProtection="1">
      <alignment vertical="top" wrapText="1"/>
      <protection locked="0"/>
    </xf>
    <xf numFmtId="0" fontId="21" fillId="0" borderId="4" xfId="0" applyFont="1" applyBorder="1" applyAlignment="1">
      <alignment vertical="top"/>
    </xf>
    <xf numFmtId="0" fontId="24" fillId="10" borderId="0" xfId="0" applyFont="1" applyFill="1" applyAlignment="1">
      <alignment horizontal="left" vertical="center" wrapText="1"/>
    </xf>
    <xf numFmtId="0" fontId="24" fillId="10" borderId="0" xfId="0" applyFont="1" applyFill="1" applyAlignment="1">
      <alignment horizontal="left" vertical="top" wrapText="1"/>
    </xf>
    <xf numFmtId="0" fontId="23" fillId="0" borderId="0" xfId="0" applyFont="1" applyAlignment="1">
      <alignment horizontal="left" vertical="center" wrapText="1"/>
    </xf>
    <xf numFmtId="0" fontId="13" fillId="0" borderId="0" xfId="0" applyFont="1" applyAlignment="1">
      <alignment horizontal="left"/>
    </xf>
    <xf numFmtId="0" fontId="13" fillId="0" borderId="0" xfId="0" applyFont="1" applyAlignment="1">
      <alignment horizontal="left" vertical="top" wrapText="1"/>
    </xf>
    <xf numFmtId="0" fontId="23" fillId="10" borderId="0" xfId="0" applyFont="1" applyFill="1" applyAlignment="1">
      <alignment horizontal="left" vertical="center" wrapText="1"/>
    </xf>
    <xf numFmtId="0" fontId="17" fillId="10" borderId="0" xfId="0" applyFont="1" applyFill="1" applyAlignment="1">
      <alignment horizontal="left" vertical="center" wrapText="1"/>
    </xf>
    <xf numFmtId="0" fontId="34" fillId="0" borderId="0" xfId="0" applyFont="1" applyAlignment="1">
      <alignment horizontal="center"/>
    </xf>
    <xf numFmtId="0" fontId="15" fillId="3" borderId="0" xfId="0" applyFont="1" applyFill="1" applyAlignment="1">
      <alignment horizontal="center" vertical="center"/>
    </xf>
    <xf numFmtId="0" fontId="34" fillId="0" borderId="0" xfId="0" applyFont="1" applyAlignment="1">
      <alignment horizontal="left"/>
    </xf>
    <xf numFmtId="0" fontId="15" fillId="3" borderId="35" xfId="0" applyFont="1" applyFill="1" applyBorder="1" applyAlignment="1" applyProtection="1">
      <alignment horizontal="center" vertical="center"/>
      <protection locked="0"/>
    </xf>
    <xf numFmtId="0" fontId="15" fillId="3" borderId="25"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7" fillId="7" borderId="50" xfId="0" applyFont="1" applyFill="1" applyBorder="1" applyAlignment="1" applyProtection="1">
      <alignment vertical="center" wrapText="1"/>
      <protection locked="0"/>
    </xf>
    <xf numFmtId="0" fontId="17" fillId="7" borderId="26" xfId="0" applyFont="1" applyFill="1" applyBorder="1" applyAlignment="1" applyProtection="1">
      <alignment vertical="center" wrapText="1"/>
      <protection locked="0"/>
    </xf>
    <xf numFmtId="0" fontId="17" fillId="7" borderId="31" xfId="0" applyFont="1" applyFill="1" applyBorder="1" applyAlignment="1" applyProtection="1">
      <alignment vertical="center" wrapText="1"/>
      <protection locked="0"/>
    </xf>
    <xf numFmtId="0" fontId="17" fillId="7" borderId="0" xfId="0" applyFont="1" applyFill="1" applyAlignment="1" applyProtection="1">
      <alignment vertical="center" wrapText="1"/>
      <protection locked="0"/>
    </xf>
    <xf numFmtId="0" fontId="17" fillId="7" borderId="31" xfId="0" applyFont="1" applyFill="1" applyBorder="1" applyAlignment="1" applyProtection="1">
      <alignment vertical="center"/>
      <protection locked="0"/>
    </xf>
    <xf numFmtId="0" fontId="17" fillId="7" borderId="0" xfId="0" applyFont="1" applyFill="1" applyAlignment="1" applyProtection="1">
      <alignment vertical="center"/>
      <protection locked="0"/>
    </xf>
    <xf numFmtId="0" fontId="17" fillId="7" borderId="48" xfId="0" applyFont="1" applyFill="1" applyBorder="1" applyAlignment="1" applyProtection="1">
      <alignment vertical="center"/>
      <protection locked="0"/>
    </xf>
    <xf numFmtId="0" fontId="17" fillId="7" borderId="33" xfId="0" applyFont="1" applyFill="1" applyBorder="1" applyAlignment="1" applyProtection="1">
      <alignment vertical="center"/>
      <protection locked="0"/>
    </xf>
    <xf numFmtId="0" fontId="17" fillId="7" borderId="0" xfId="0" applyFont="1" applyFill="1" applyAlignment="1" applyProtection="1">
      <alignment vertical="center"/>
      <protection locked="0"/>
    </xf>
    <xf numFmtId="0" fontId="13" fillId="7" borderId="0" xfId="0" applyFont="1" applyFill="1" applyAlignment="1" applyProtection="1">
      <alignment vertical="center"/>
      <protection locked="0"/>
    </xf>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FFFCC"/>
      <rgbColor rgb="00333399"/>
      <rgbColor rgb="00333333"/>
    </indexed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06/relationships/rdRichValue" Target="richData/rdrichvalue.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eetMetadata" Target="metadata.xml"/><Relationship Id="rId40"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22/10/relationships/richValueRel" Target="richData/richValueRel.xml"/></Relationships>
</file>

<file path=xl/drawings/_rels/drawing3.xml.rels><?xml version="1.0" encoding="UTF-8" standalone="yes"?>
<Relationships xmlns="http://schemas.openxmlformats.org/package/2006/relationships"><Relationship Id="rId2" Type="http://schemas.openxmlformats.org/officeDocument/2006/relationships/image" Target="file:///C:\AA%20Res\FIBL\Logos\Fibl_out.jpg"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file:///C:\AA%20Res\FIBL\Logos\Fibl_out.jpg"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5852160</xdr:colOff>
      <xdr:row>0</xdr:row>
      <xdr:rowOff>15240</xdr:rowOff>
    </xdr:from>
    <xdr:to>
      <xdr:col>1</xdr:col>
      <xdr:colOff>22860</xdr:colOff>
      <xdr:row>0</xdr:row>
      <xdr:rowOff>175260</xdr:rowOff>
    </xdr:to>
    <xdr:sp macro="" textlink="">
      <xdr:nvSpPr>
        <xdr:cNvPr id="28674" name="Text Box 2">
          <a:extLst>
            <a:ext uri="{FF2B5EF4-FFF2-40B4-BE49-F238E27FC236}">
              <a16:creationId xmlns:a16="http://schemas.microsoft.com/office/drawing/2014/main" id="{00000000-0008-0000-0100-000002700000}"/>
            </a:ext>
          </a:extLst>
        </xdr:cNvPr>
        <xdr:cNvSpPr txBox="1">
          <a:spLocks noChangeArrowheads="1"/>
        </xdr:cNvSpPr>
      </xdr:nvSpPr>
      <xdr:spPr bwMode="auto">
        <a:xfrm>
          <a:off x="5852160" y="15240"/>
          <a:ext cx="411480" cy="1600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36576" bIns="0" anchor="t" upright="1"/>
        <a:lstStyle/>
        <a:p>
          <a:pPr algn="r" rtl="0">
            <a:defRPr sz="1000"/>
          </a:pPr>
          <a:r>
            <a:rPr lang="de-CH" sz="800" b="0" i="0" u="none" strike="noStrike" baseline="0">
              <a:solidFill>
                <a:srgbClr val="000000"/>
              </a:solidFill>
              <a:latin typeface="Arial"/>
              <a:cs typeface="Arial"/>
            </a:rPr>
            <a:t>© FiBL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5814060</xdr:colOff>
      <xdr:row>0</xdr:row>
      <xdr:rowOff>15240</xdr:rowOff>
    </xdr:from>
    <xdr:to>
      <xdr:col>1</xdr:col>
      <xdr:colOff>22860</xdr:colOff>
      <xdr:row>0</xdr:row>
      <xdr:rowOff>175260</xdr:rowOff>
    </xdr:to>
    <xdr:sp macro="" textlink="">
      <xdr:nvSpPr>
        <xdr:cNvPr id="33793" name="Text Box 1">
          <a:extLst>
            <a:ext uri="{FF2B5EF4-FFF2-40B4-BE49-F238E27FC236}">
              <a16:creationId xmlns:a16="http://schemas.microsoft.com/office/drawing/2014/main" id="{00000000-0008-0000-0200-000001840000}"/>
            </a:ext>
          </a:extLst>
        </xdr:cNvPr>
        <xdr:cNvSpPr txBox="1">
          <a:spLocks noChangeArrowheads="1"/>
        </xdr:cNvSpPr>
      </xdr:nvSpPr>
      <xdr:spPr bwMode="auto">
        <a:xfrm>
          <a:off x="5814060" y="15240"/>
          <a:ext cx="457200" cy="1600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36576" bIns="0" anchor="t" upright="1"/>
        <a:lstStyle/>
        <a:p>
          <a:pPr algn="r" rtl="0">
            <a:defRPr sz="1000"/>
          </a:pPr>
          <a:r>
            <a:rPr lang="de-CH" sz="800" b="0" i="0" u="none" strike="noStrike" baseline="0">
              <a:solidFill>
                <a:srgbClr val="000000"/>
              </a:solidFill>
              <a:latin typeface="Arial"/>
              <a:cs typeface="Arial"/>
            </a:rPr>
            <a:t>© FiBL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5768340</xdr:colOff>
      <xdr:row>0</xdr:row>
      <xdr:rowOff>0</xdr:rowOff>
    </xdr:from>
    <xdr:to>
      <xdr:col>0</xdr:col>
      <xdr:colOff>518160</xdr:colOff>
      <xdr:row>0</xdr:row>
      <xdr:rowOff>297180</xdr:rowOff>
    </xdr:to>
    <xdr:pic>
      <xdr:nvPicPr>
        <xdr:cNvPr id="2" name="Picture 2" descr="C:\AA Res\FIBL\Logos\Fibl_out.jpg">
          <a:extLst>
            <a:ext uri="{FF2B5EF4-FFF2-40B4-BE49-F238E27FC236}">
              <a16:creationId xmlns:a16="http://schemas.microsoft.com/office/drawing/2014/main" id="{463E178F-8A4B-4FC2-B110-6CE72764EE4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08990" y="0"/>
          <a:ext cx="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5768340</xdr:colOff>
      <xdr:row>0</xdr:row>
      <xdr:rowOff>0</xdr:rowOff>
    </xdr:from>
    <xdr:to>
      <xdr:col>0</xdr:col>
      <xdr:colOff>312420</xdr:colOff>
      <xdr:row>0</xdr:row>
      <xdr:rowOff>297180</xdr:rowOff>
    </xdr:to>
    <xdr:pic>
      <xdr:nvPicPr>
        <xdr:cNvPr id="6942" name="Picture 2" descr="C:\AA Res\FIBL\Logos\Fibl_out.jpg">
          <a:extLst>
            <a:ext uri="{FF2B5EF4-FFF2-40B4-BE49-F238E27FC236}">
              <a16:creationId xmlns:a16="http://schemas.microsoft.com/office/drawing/2014/main" id="{00000000-0008-0000-0600-00001E1B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12420" y="0"/>
          <a:ext cx="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2606040</xdr:colOff>
      <xdr:row>0</xdr:row>
      <xdr:rowOff>15240</xdr:rowOff>
    </xdr:from>
    <xdr:to>
      <xdr:col>5</xdr:col>
      <xdr:colOff>22860</xdr:colOff>
      <xdr:row>0</xdr:row>
      <xdr:rowOff>160020</xdr:rowOff>
    </xdr:to>
    <xdr:sp macro="" textlink="">
      <xdr:nvSpPr>
        <xdr:cNvPr id="9218" name="Text Box 2">
          <a:extLst>
            <a:ext uri="{FF2B5EF4-FFF2-40B4-BE49-F238E27FC236}">
              <a16:creationId xmlns:a16="http://schemas.microsoft.com/office/drawing/2014/main" id="{00000000-0008-0000-2100-000002240000}"/>
            </a:ext>
          </a:extLst>
        </xdr:cNvPr>
        <xdr:cNvSpPr txBox="1">
          <a:spLocks noChangeArrowheads="1"/>
        </xdr:cNvSpPr>
      </xdr:nvSpPr>
      <xdr:spPr bwMode="auto">
        <a:xfrm>
          <a:off x="5859780" y="15240"/>
          <a:ext cx="403860" cy="1447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36576" bIns="0" anchor="t" upright="1"/>
        <a:lstStyle/>
        <a:p>
          <a:pPr algn="r" rtl="0">
            <a:defRPr sz="1000"/>
          </a:pPr>
          <a:r>
            <a:rPr lang="de-CH" sz="800" b="0" i="0" u="none" strike="noStrike" baseline="0">
              <a:solidFill>
                <a:srgbClr val="000000"/>
              </a:solidFill>
              <a:latin typeface="Arial"/>
              <a:cs typeface="Arial"/>
            </a:rPr>
            <a:t>© FiBL</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indexed="13"/>
    <pageSetUpPr fitToPage="1"/>
  </sheetPr>
  <dimension ref="A1:I70"/>
  <sheetViews>
    <sheetView showGridLines="0" showRowColHeaders="0" showZeros="0" topLeftCell="A38" zoomScaleNormal="100" zoomScaleSheetLayoutView="100" workbookViewId="0">
      <selection activeCell="B56" sqref="B56:H59"/>
    </sheetView>
  </sheetViews>
  <sheetFormatPr baseColWidth="10" defaultColWidth="11.453125" defaultRowHeight="12.5" x14ac:dyDescent="0.25"/>
  <cols>
    <col min="1" max="1" width="2.54296875" style="2" customWidth="1"/>
    <col min="2" max="2" width="2.453125" style="2" customWidth="1"/>
    <col min="3" max="3" width="8.453125" style="2" customWidth="1"/>
    <col min="4" max="4" width="22.54296875" style="2" customWidth="1"/>
    <col min="5" max="5" width="16.54296875" style="22" customWidth="1"/>
    <col min="6" max="6" width="2.54296875" style="22" customWidth="1"/>
    <col min="7" max="7" width="17.54296875" style="2" customWidth="1"/>
    <col min="8" max="8" width="15.6328125" style="2" customWidth="1"/>
    <col min="9" max="9" width="15.453125" style="2" customWidth="1"/>
    <col min="10" max="16384" width="11.453125" style="2"/>
  </cols>
  <sheetData>
    <row r="1" spans="1:9" ht="13" x14ac:dyDescent="0.3">
      <c r="A1" s="45"/>
      <c r="B1" s="45"/>
      <c r="C1" s="45"/>
      <c r="D1" s="45"/>
      <c r="E1" s="47"/>
      <c r="F1" s="47"/>
      <c r="G1" s="45"/>
      <c r="H1" s="45"/>
    </row>
    <row r="2" spans="1:9" ht="17.399999999999999" customHeight="1" x14ac:dyDescent="0.3">
      <c r="A2" s="45"/>
      <c r="B2" s="305" t="s">
        <v>453</v>
      </c>
      <c r="C2" s="306"/>
      <c r="D2" s="306"/>
      <c r="E2" s="306"/>
      <c r="F2" s="47"/>
      <c r="G2" s="507" t="s">
        <v>972</v>
      </c>
      <c r="H2" s="508"/>
      <c r="I2" s="19"/>
    </row>
    <row r="3" spans="1:9" ht="13" x14ac:dyDescent="0.3">
      <c r="A3" s="45"/>
      <c r="B3" s="306"/>
      <c r="C3" s="306"/>
      <c r="D3" s="306"/>
      <c r="E3" s="306"/>
      <c r="F3" s="47"/>
      <c r="G3" s="509"/>
      <c r="H3" s="510"/>
      <c r="I3" s="19"/>
    </row>
    <row r="4" spans="1:9" ht="13" x14ac:dyDescent="0.3">
      <c r="A4" s="45"/>
      <c r="B4" s="306"/>
      <c r="C4" s="306"/>
      <c r="D4" s="306"/>
      <c r="E4" s="306"/>
      <c r="F4" s="47"/>
      <c r="G4" s="509"/>
      <c r="H4" s="510"/>
      <c r="I4" s="19"/>
    </row>
    <row r="5" spans="1:9" ht="24.9" customHeight="1" x14ac:dyDescent="0.4">
      <c r="A5" s="45"/>
      <c r="B5" s="302" t="s">
        <v>473</v>
      </c>
      <c r="C5" s="302"/>
      <c r="D5" s="302"/>
      <c r="E5" s="45"/>
      <c r="F5" s="286"/>
      <c r="G5" s="511"/>
      <c r="H5" s="512"/>
    </row>
    <row r="6" spans="1:9" ht="13" x14ac:dyDescent="0.3">
      <c r="A6" s="45"/>
      <c r="B6" s="307" t="s">
        <v>136</v>
      </c>
      <c r="C6" s="307"/>
      <c r="D6" s="45"/>
      <c r="E6" s="47"/>
      <c r="F6" s="47"/>
      <c r="G6" s="83"/>
      <c r="H6" s="83"/>
    </row>
    <row r="7" spans="1:9" ht="12" customHeight="1" x14ac:dyDescent="0.3">
      <c r="A7" s="45"/>
      <c r="B7" s="48"/>
      <c r="C7" s="45"/>
      <c r="D7" s="45"/>
      <c r="E7" s="47"/>
      <c r="F7" s="46"/>
      <c r="G7" s="209"/>
      <c r="H7" s="209"/>
    </row>
    <row r="8" spans="1:9" ht="13" customHeight="1" x14ac:dyDescent="0.35">
      <c r="A8" s="45"/>
      <c r="B8" s="308" t="s">
        <v>486</v>
      </c>
      <c r="C8" s="309"/>
      <c r="D8" s="213"/>
      <c r="E8" s="308" t="s">
        <v>485</v>
      </c>
      <c r="F8" s="309"/>
      <c r="G8" s="313"/>
      <c r="H8" s="314"/>
    </row>
    <row r="9" spans="1:9" ht="13" customHeight="1" x14ac:dyDescent="0.35">
      <c r="A9" s="45"/>
      <c r="B9" s="243" t="s">
        <v>106</v>
      </c>
      <c r="C9" s="243"/>
      <c r="D9" s="213"/>
      <c r="E9" s="246" t="s">
        <v>484</v>
      </c>
      <c r="F9" s="247"/>
      <c r="G9" s="315"/>
      <c r="H9" s="316"/>
    </row>
    <row r="10" spans="1:9" ht="13" customHeight="1" x14ac:dyDescent="0.35">
      <c r="A10" s="45"/>
      <c r="B10" s="243" t="s">
        <v>78</v>
      </c>
      <c r="C10" s="244"/>
      <c r="D10" s="217"/>
      <c r="E10" s="246" t="s">
        <v>78</v>
      </c>
      <c r="F10" s="247"/>
      <c r="G10" s="300"/>
      <c r="H10" s="301"/>
    </row>
    <row r="11" spans="1:9" ht="13" customHeight="1" x14ac:dyDescent="0.35">
      <c r="A11" s="45"/>
      <c r="B11" s="244" t="s">
        <v>79</v>
      </c>
      <c r="C11" s="244"/>
      <c r="D11" s="217"/>
      <c r="E11" s="246" t="s">
        <v>79</v>
      </c>
      <c r="F11" s="247"/>
      <c r="G11" s="300"/>
      <c r="H11" s="301"/>
    </row>
    <row r="12" spans="1:9" ht="13" customHeight="1" x14ac:dyDescent="0.35">
      <c r="A12" s="45"/>
      <c r="B12" s="244" t="s">
        <v>41</v>
      </c>
      <c r="C12" s="244"/>
      <c r="D12" s="217"/>
      <c r="E12" s="246" t="s">
        <v>41</v>
      </c>
      <c r="F12" s="247"/>
      <c r="G12" s="300"/>
      <c r="H12" s="301"/>
    </row>
    <row r="13" spans="1:9" ht="13" customHeight="1" x14ac:dyDescent="0.35">
      <c r="A13" s="45"/>
      <c r="B13" s="243" t="s">
        <v>42</v>
      </c>
      <c r="C13" s="244"/>
      <c r="D13" s="217"/>
      <c r="E13" s="246" t="s">
        <v>42</v>
      </c>
      <c r="F13" s="248"/>
      <c r="G13" s="300"/>
      <c r="H13" s="301"/>
    </row>
    <row r="14" spans="1:9" ht="13" customHeight="1" x14ac:dyDescent="0.35">
      <c r="A14" s="45"/>
      <c r="B14" s="243" t="s">
        <v>345</v>
      </c>
      <c r="C14" s="244"/>
      <c r="D14" s="72"/>
      <c r="E14" s="246" t="s">
        <v>345</v>
      </c>
      <c r="F14" s="247"/>
      <c r="G14" s="300"/>
      <c r="H14" s="301"/>
    </row>
    <row r="15" spans="1:9" ht="13" customHeight="1" x14ac:dyDescent="0.3">
      <c r="A15" s="45"/>
      <c r="B15" s="245" t="s">
        <v>113</v>
      </c>
      <c r="C15" s="244"/>
      <c r="D15" s="72"/>
      <c r="E15" s="211"/>
      <c r="F15" s="189"/>
      <c r="G15" s="189"/>
      <c r="H15" s="189"/>
    </row>
    <row r="16" spans="1:9" ht="13" customHeight="1" x14ac:dyDescent="0.3">
      <c r="A16" s="45"/>
      <c r="B16" s="245" t="s">
        <v>150</v>
      </c>
      <c r="C16" s="244"/>
      <c r="D16" s="72"/>
      <c r="F16" s="65"/>
      <c r="G16" s="65"/>
      <c r="H16" s="65"/>
    </row>
    <row r="17" spans="1:9" ht="26.15" customHeight="1" x14ac:dyDescent="0.4">
      <c r="A17" s="45"/>
      <c r="B17" s="54" t="s">
        <v>39</v>
      </c>
      <c r="C17" s="54"/>
      <c r="D17" s="54"/>
      <c r="E17" s="212"/>
      <c r="F17" s="55"/>
      <c r="G17" s="209"/>
      <c r="H17" s="45"/>
    </row>
    <row r="18" spans="1:9" s="18" customFormat="1" ht="18" customHeight="1" x14ac:dyDescent="0.35">
      <c r="A18" s="45"/>
      <c r="B18" s="310" t="s">
        <v>40</v>
      </c>
      <c r="C18" s="311"/>
      <c r="D18" s="312"/>
      <c r="E18" s="217"/>
      <c r="F18" s="55"/>
      <c r="G18" s="57" t="s">
        <v>46</v>
      </c>
      <c r="H18" s="249"/>
    </row>
    <row r="19" spans="1:9" s="18" customFormat="1" ht="18" customHeight="1" x14ac:dyDescent="0.3">
      <c r="A19" s="56"/>
      <c r="B19" s="310" t="s">
        <v>77</v>
      </c>
      <c r="C19" s="311"/>
      <c r="D19" s="312"/>
      <c r="E19" s="217"/>
      <c r="F19" s="55"/>
      <c r="G19" s="58" t="s">
        <v>474</v>
      </c>
      <c r="H19" s="217"/>
    </row>
    <row r="20" spans="1:9" s="18" customFormat="1" ht="18" customHeight="1" x14ac:dyDescent="0.35">
      <c r="A20" s="56"/>
      <c r="B20" s="310" t="s">
        <v>43</v>
      </c>
      <c r="C20" s="311"/>
      <c r="D20" s="312"/>
      <c r="E20" s="217"/>
      <c r="F20" s="55"/>
      <c r="G20" s="58" t="s">
        <v>472</v>
      </c>
      <c r="H20" s="250"/>
    </row>
    <row r="21" spans="1:9" s="18" customFormat="1" ht="18" customHeight="1" x14ac:dyDescent="0.3">
      <c r="A21" s="56"/>
      <c r="B21" s="310" t="s">
        <v>44</v>
      </c>
      <c r="C21" s="311"/>
      <c r="D21" s="312"/>
      <c r="E21" s="217"/>
      <c r="F21" s="55"/>
    </row>
    <row r="22" spans="1:9" s="18" customFormat="1" ht="18" customHeight="1" x14ac:dyDescent="0.3">
      <c r="A22" s="56"/>
      <c r="B22" s="310" t="s">
        <v>45</v>
      </c>
      <c r="C22" s="311"/>
      <c r="D22" s="312"/>
      <c r="E22" s="217"/>
      <c r="F22" s="55"/>
      <c r="G22" s="58" t="s">
        <v>693</v>
      </c>
      <c r="H22" s="237"/>
      <c r="I22" s="83"/>
    </row>
    <row r="23" spans="1:9" s="18" customFormat="1" ht="18" customHeight="1" x14ac:dyDescent="0.3">
      <c r="A23" s="56"/>
      <c r="B23" s="310" t="s">
        <v>47</v>
      </c>
      <c r="C23" s="311"/>
      <c r="D23" s="312"/>
      <c r="E23" s="217"/>
      <c r="F23" s="52"/>
    </row>
    <row r="24" spans="1:9" s="18" customFormat="1" ht="18" customHeight="1" x14ac:dyDescent="0.3">
      <c r="A24" s="56"/>
      <c r="B24" s="310" t="s">
        <v>48</v>
      </c>
      <c r="C24" s="311"/>
      <c r="D24" s="312"/>
      <c r="E24" s="217"/>
      <c r="F24" s="52"/>
      <c r="G24" s="303"/>
      <c r="H24" s="304"/>
    </row>
    <row r="25" spans="1:9" s="18" customFormat="1" ht="18" customHeight="1" x14ac:dyDescent="0.3">
      <c r="A25" s="56"/>
      <c r="B25" s="310" t="s">
        <v>139</v>
      </c>
      <c r="C25" s="311"/>
      <c r="D25" s="312"/>
      <c r="E25" s="217"/>
      <c r="F25" s="52"/>
      <c r="G25" s="303"/>
      <c r="H25" s="304"/>
    </row>
    <row r="26" spans="1:9" s="18" customFormat="1" ht="18" customHeight="1" x14ac:dyDescent="0.25">
      <c r="A26" s="56"/>
    </row>
    <row r="27" spans="1:9" ht="8.15" customHeight="1" x14ac:dyDescent="0.3">
      <c r="A27" s="56"/>
      <c r="B27" s="45"/>
      <c r="C27" s="45"/>
      <c r="D27" s="45"/>
      <c r="E27" s="47"/>
      <c r="F27" s="47"/>
      <c r="G27" s="45"/>
      <c r="H27" s="45"/>
    </row>
    <row r="28" spans="1:9" ht="13" x14ac:dyDescent="0.3">
      <c r="A28" s="45"/>
      <c r="B28" s="310" t="s">
        <v>169</v>
      </c>
      <c r="C28" s="311"/>
      <c r="D28" s="312"/>
      <c r="E28" s="218"/>
      <c r="F28" s="197"/>
      <c r="G28" s="60" t="s">
        <v>140</v>
      </c>
      <c r="H28" s="219"/>
    </row>
    <row r="29" spans="1:9" ht="13" x14ac:dyDescent="0.3">
      <c r="A29" s="45"/>
      <c r="B29" s="310" t="s">
        <v>505</v>
      </c>
      <c r="C29" s="311"/>
      <c r="D29" s="312"/>
      <c r="E29" s="218"/>
      <c r="F29" s="62"/>
      <c r="G29" s="62"/>
      <c r="H29" s="63"/>
    </row>
    <row r="30" spans="1:9" ht="8.15" customHeight="1" x14ac:dyDescent="0.3">
      <c r="A30" s="45"/>
      <c r="B30" s="49"/>
      <c r="C30" s="49"/>
      <c r="D30" s="49"/>
      <c r="E30" s="45"/>
      <c r="F30" s="62"/>
      <c r="G30" s="62"/>
      <c r="H30" s="62"/>
    </row>
    <row r="31" spans="1:9" ht="13" x14ac:dyDescent="0.3">
      <c r="A31" s="45"/>
      <c r="B31" s="64" t="s">
        <v>151</v>
      </c>
      <c r="C31" s="56"/>
      <c r="D31" s="56"/>
      <c r="E31" s="56"/>
      <c r="F31" s="62"/>
      <c r="G31" s="62"/>
      <c r="H31" s="62"/>
    </row>
    <row r="32" spans="1:9" s="8" customFormat="1" ht="11.25" customHeight="1" x14ac:dyDescent="0.3">
      <c r="A32" s="45"/>
      <c r="B32" s="73"/>
      <c r="C32" s="252" t="s">
        <v>39</v>
      </c>
      <c r="D32" s="253"/>
      <c r="E32" s="257"/>
      <c r="F32" s="73"/>
      <c r="G32" s="252" t="s">
        <v>503</v>
      </c>
      <c r="H32" s="253"/>
    </row>
    <row r="33" spans="1:8" s="8" customFormat="1" ht="11.25" customHeight="1" x14ac:dyDescent="0.25">
      <c r="A33" s="65"/>
      <c r="B33" s="73"/>
      <c r="C33" s="253" t="s">
        <v>149</v>
      </c>
      <c r="D33" s="253"/>
      <c r="E33" s="257"/>
      <c r="F33" s="73"/>
      <c r="G33" s="253" t="s">
        <v>885</v>
      </c>
      <c r="H33" s="254"/>
    </row>
    <row r="34" spans="1:8" s="8" customFormat="1" ht="11.25" customHeight="1" x14ac:dyDescent="0.25">
      <c r="A34" s="65"/>
      <c r="B34" s="73"/>
      <c r="C34" s="253" t="s">
        <v>482</v>
      </c>
      <c r="D34" s="253"/>
      <c r="E34" s="257"/>
      <c r="F34" s="73"/>
      <c r="G34" s="253" t="s">
        <v>886</v>
      </c>
      <c r="H34" s="254"/>
    </row>
    <row r="35" spans="1:8" s="8" customFormat="1" ht="11.25" customHeight="1" x14ac:dyDescent="0.25">
      <c r="A35" s="65"/>
      <c r="B35" s="73"/>
      <c r="C35" s="258" t="s">
        <v>891</v>
      </c>
      <c r="D35" s="255"/>
      <c r="E35" s="259"/>
      <c r="F35" s="73"/>
      <c r="G35" s="253" t="s">
        <v>887</v>
      </c>
      <c r="H35" s="254"/>
    </row>
    <row r="36" spans="1:8" s="8" customFormat="1" ht="11.25" customHeight="1" x14ac:dyDescent="0.25">
      <c r="A36" s="65"/>
      <c r="B36" s="73"/>
      <c r="C36" s="253" t="s">
        <v>896</v>
      </c>
      <c r="D36" s="253"/>
      <c r="E36" s="257"/>
      <c r="F36" s="73"/>
      <c r="G36" s="253" t="s">
        <v>888</v>
      </c>
      <c r="H36" s="254"/>
    </row>
    <row r="37" spans="1:8" s="8" customFormat="1" ht="11.25" customHeight="1" x14ac:dyDescent="0.25">
      <c r="A37" s="65"/>
      <c r="B37" s="73"/>
      <c r="C37" s="253" t="s">
        <v>506</v>
      </c>
      <c r="D37" s="253"/>
      <c r="E37" s="257"/>
      <c r="F37" s="73"/>
      <c r="G37" s="253" t="s">
        <v>877</v>
      </c>
      <c r="H37" s="254"/>
    </row>
    <row r="38" spans="1:8" s="8" customFormat="1" ht="11.25" customHeight="1" x14ac:dyDescent="0.25">
      <c r="A38" s="65"/>
      <c r="B38" s="73"/>
      <c r="C38" s="253" t="s">
        <v>2</v>
      </c>
      <c r="D38" s="255"/>
      <c r="E38" s="257"/>
      <c r="F38" s="73"/>
      <c r="G38" s="253" t="s">
        <v>504</v>
      </c>
      <c r="H38" s="255"/>
    </row>
    <row r="39" spans="1:8" s="8" customFormat="1" ht="11.25" customHeight="1" x14ac:dyDescent="0.25">
      <c r="A39" s="65"/>
      <c r="B39" s="73"/>
      <c r="C39" s="260" t="s">
        <v>488</v>
      </c>
      <c r="D39" s="253"/>
      <c r="E39" s="261"/>
      <c r="F39" s="73"/>
      <c r="G39" s="256" t="s">
        <v>710</v>
      </c>
      <c r="H39" s="255"/>
    </row>
    <row r="40" spans="1:8" s="8" customFormat="1" ht="11.15" customHeight="1" x14ac:dyDescent="0.25">
      <c r="A40" s="65"/>
      <c r="B40" s="73"/>
      <c r="C40" s="253" t="s">
        <v>21</v>
      </c>
      <c r="D40" s="253"/>
      <c r="E40" s="257"/>
      <c r="F40" s="2"/>
      <c r="G40" s="2"/>
      <c r="H40" s="2"/>
    </row>
    <row r="41" spans="1:8" s="8" customFormat="1" ht="11.15" customHeight="1" x14ac:dyDescent="0.25">
      <c r="A41" s="65"/>
      <c r="B41" s="73"/>
      <c r="C41" s="253" t="s">
        <v>89</v>
      </c>
      <c r="D41" s="253"/>
      <c r="E41" s="257"/>
      <c r="F41" s="2"/>
      <c r="G41" s="2"/>
      <c r="H41" s="2"/>
    </row>
    <row r="42" spans="1:8" s="8" customFormat="1" ht="11.15" customHeight="1" x14ac:dyDescent="0.25">
      <c r="A42" s="65"/>
      <c r="B42" s="73"/>
      <c r="C42" s="253" t="s">
        <v>91</v>
      </c>
      <c r="D42" s="253"/>
      <c r="E42" s="257"/>
    </row>
    <row r="43" spans="1:8" s="8" customFormat="1" ht="11.15" customHeight="1" x14ac:dyDescent="0.25">
      <c r="A43" s="65"/>
      <c r="B43" s="73"/>
      <c r="C43" s="253" t="s">
        <v>878</v>
      </c>
      <c r="D43" s="253"/>
      <c r="E43" s="257"/>
      <c r="F43" s="64" t="s">
        <v>893</v>
      </c>
      <c r="G43" s="64"/>
    </row>
    <row r="44" spans="1:8" s="25" customFormat="1" ht="11.15" customHeight="1" x14ac:dyDescent="0.25">
      <c r="A44" s="65"/>
      <c r="B44" s="73"/>
      <c r="C44" s="253" t="s">
        <v>879</v>
      </c>
      <c r="D44" s="257"/>
      <c r="E44" s="257"/>
      <c r="F44" s="326"/>
      <c r="G44" s="513" t="s">
        <v>894</v>
      </c>
      <c r="H44" s="514"/>
    </row>
    <row r="45" spans="1:8" s="25" customFormat="1" ht="11.15" customHeight="1" x14ac:dyDescent="0.25">
      <c r="A45" s="66"/>
      <c r="B45" s="73"/>
      <c r="C45" s="253" t="s">
        <v>880</v>
      </c>
      <c r="D45" s="257"/>
      <c r="E45" s="257"/>
      <c r="F45" s="327"/>
      <c r="G45" s="515"/>
      <c r="H45" s="516"/>
    </row>
    <row r="46" spans="1:8" s="25" customFormat="1" ht="11.15" customHeight="1" x14ac:dyDescent="0.25">
      <c r="A46" s="66"/>
      <c r="B46" s="73"/>
      <c r="C46" s="253" t="s">
        <v>881</v>
      </c>
      <c r="D46" s="257"/>
      <c r="E46" s="257"/>
      <c r="F46" s="326"/>
      <c r="G46" s="515" t="s">
        <v>895</v>
      </c>
      <c r="H46" s="516"/>
    </row>
    <row r="47" spans="1:8" s="25" customFormat="1" ht="11.15" customHeight="1" x14ac:dyDescent="0.25">
      <c r="A47" s="66"/>
      <c r="B47" s="73"/>
      <c r="C47" s="253" t="s">
        <v>882</v>
      </c>
      <c r="D47" s="257"/>
      <c r="E47" s="257"/>
      <c r="F47" s="328"/>
      <c r="G47" s="515"/>
      <c r="H47" s="516"/>
    </row>
    <row r="48" spans="1:8" s="25" customFormat="1" ht="11.15" customHeight="1" x14ac:dyDescent="0.25">
      <c r="A48" s="66"/>
      <c r="B48" s="73"/>
      <c r="C48" s="253" t="s">
        <v>496</v>
      </c>
      <c r="D48" s="257"/>
      <c r="E48" s="257"/>
      <c r="F48" s="326"/>
      <c r="G48" s="517" t="s">
        <v>892</v>
      </c>
      <c r="H48" s="518"/>
    </row>
    <row r="49" spans="1:8" ht="11.15" customHeight="1" x14ac:dyDescent="0.25">
      <c r="A49" s="66"/>
      <c r="B49" s="73"/>
      <c r="C49" s="253" t="s">
        <v>497</v>
      </c>
      <c r="D49" s="257"/>
      <c r="E49" s="257"/>
      <c r="F49" s="327"/>
      <c r="G49" s="517"/>
      <c r="H49" s="518"/>
    </row>
    <row r="50" spans="1:8" ht="11.25" customHeight="1" x14ac:dyDescent="0.3">
      <c r="A50" s="45"/>
      <c r="B50" s="73"/>
      <c r="C50" s="253" t="s">
        <v>883</v>
      </c>
      <c r="D50" s="257"/>
      <c r="E50" s="257"/>
      <c r="F50" s="326"/>
      <c r="G50" s="517" t="s">
        <v>454</v>
      </c>
      <c r="H50" s="518"/>
    </row>
    <row r="51" spans="1:8" ht="11.15" customHeight="1" x14ac:dyDescent="0.3">
      <c r="A51" s="45"/>
      <c r="B51" s="73"/>
      <c r="C51" s="253" t="s">
        <v>889</v>
      </c>
      <c r="D51" s="257"/>
      <c r="E51" s="257"/>
      <c r="F51" s="327"/>
      <c r="G51" s="519"/>
      <c r="H51" s="520"/>
    </row>
    <row r="52" spans="1:8" ht="11.15" customHeight="1" x14ac:dyDescent="0.3">
      <c r="A52" s="45"/>
      <c r="B52" s="73"/>
      <c r="C52" s="253" t="s">
        <v>613</v>
      </c>
      <c r="D52" s="257"/>
      <c r="E52" s="257"/>
      <c r="F52" s="73"/>
      <c r="G52" s="521"/>
      <c r="H52" s="522"/>
    </row>
    <row r="53" spans="1:8" ht="11.25" customHeight="1" x14ac:dyDescent="0.3">
      <c r="A53" s="45"/>
      <c r="B53" s="73"/>
      <c r="C53" s="253" t="s">
        <v>884</v>
      </c>
      <c r="D53" s="257"/>
      <c r="E53" s="257"/>
      <c r="F53" s="73"/>
      <c r="G53" s="521"/>
      <c r="H53" s="521"/>
    </row>
    <row r="54" spans="1:8" ht="11.25" customHeight="1" x14ac:dyDescent="0.3">
      <c r="A54" s="45"/>
      <c r="B54" s="73"/>
      <c r="C54" s="258" t="s">
        <v>507</v>
      </c>
      <c r="D54" s="262"/>
      <c r="E54" s="263"/>
    </row>
    <row r="55" spans="1:8" ht="13" x14ac:dyDescent="0.3">
      <c r="A55" s="45"/>
      <c r="B55" s="264"/>
      <c r="C55" s="264"/>
      <c r="D55" s="264"/>
      <c r="E55" s="265"/>
    </row>
    <row r="56" spans="1:8" ht="13" x14ac:dyDescent="0.3">
      <c r="A56" s="45"/>
      <c r="B56" s="317"/>
      <c r="C56" s="318"/>
      <c r="D56" s="318"/>
      <c r="E56" s="318"/>
      <c r="F56" s="318"/>
      <c r="G56" s="318"/>
      <c r="H56" s="319"/>
    </row>
    <row r="57" spans="1:8" ht="13" x14ac:dyDescent="0.3">
      <c r="A57" s="45"/>
      <c r="B57" s="320"/>
      <c r="C57" s="321"/>
      <c r="D57" s="321"/>
      <c r="E57" s="321"/>
      <c r="F57" s="321"/>
      <c r="G57" s="321"/>
      <c r="H57" s="322"/>
    </row>
    <row r="58" spans="1:8" ht="13" x14ac:dyDescent="0.3">
      <c r="A58" s="45"/>
      <c r="B58" s="320"/>
      <c r="C58" s="321"/>
      <c r="D58" s="321"/>
      <c r="E58" s="321"/>
      <c r="F58" s="321"/>
      <c r="G58" s="321"/>
      <c r="H58" s="322"/>
    </row>
    <row r="59" spans="1:8" ht="13" x14ac:dyDescent="0.3">
      <c r="A59" s="45"/>
      <c r="B59" s="323"/>
      <c r="C59" s="324"/>
      <c r="D59" s="324"/>
      <c r="E59" s="324"/>
      <c r="F59" s="324"/>
      <c r="G59" s="324"/>
      <c r="H59" s="325"/>
    </row>
    <row r="60" spans="1:8" ht="13" x14ac:dyDescent="0.3">
      <c r="A60" s="45"/>
    </row>
    <row r="61" spans="1:8" ht="13" x14ac:dyDescent="0.3">
      <c r="A61" s="45"/>
    </row>
    <row r="67" spans="3:3" x14ac:dyDescent="0.25">
      <c r="C67" s="41"/>
    </row>
    <row r="68" spans="3:3" x14ac:dyDescent="0.25">
      <c r="C68"/>
    </row>
    <row r="69" spans="3:3" x14ac:dyDescent="0.25">
      <c r="C69"/>
    </row>
    <row r="70" spans="3:3" x14ac:dyDescent="0.25">
      <c r="C70" s="41"/>
    </row>
  </sheetData>
  <sheetProtection sheet="1" selectLockedCells="1"/>
  <mergeCells count="34">
    <mergeCell ref="B56:H59"/>
    <mergeCell ref="G50:H51"/>
    <mergeCell ref="F50:F51"/>
    <mergeCell ref="F48:F49"/>
    <mergeCell ref="F44:F45"/>
    <mergeCell ref="F46:F47"/>
    <mergeCell ref="G48:H49"/>
    <mergeCell ref="G44:H45"/>
    <mergeCell ref="G46:H47"/>
    <mergeCell ref="B29:D29"/>
    <mergeCell ref="B25:D25"/>
    <mergeCell ref="B24:D24"/>
    <mergeCell ref="B28:D28"/>
    <mergeCell ref="B19:D19"/>
    <mergeCell ref="B21:D21"/>
    <mergeCell ref="B22:D22"/>
    <mergeCell ref="B23:D23"/>
    <mergeCell ref="B20:D20"/>
    <mergeCell ref="G10:H10"/>
    <mergeCell ref="G11:H11"/>
    <mergeCell ref="B5:D5"/>
    <mergeCell ref="G24:H24"/>
    <mergeCell ref="G25:H25"/>
    <mergeCell ref="G2:H5"/>
    <mergeCell ref="B2:E4"/>
    <mergeCell ref="B6:C6"/>
    <mergeCell ref="E8:F8"/>
    <mergeCell ref="B8:C8"/>
    <mergeCell ref="B18:D18"/>
    <mergeCell ref="G13:H13"/>
    <mergeCell ref="G14:H14"/>
    <mergeCell ref="G8:H8"/>
    <mergeCell ref="G9:H9"/>
    <mergeCell ref="G12:H12"/>
  </mergeCells>
  <phoneticPr fontId="0" type="noConversion"/>
  <dataValidations xWindow="940" yWindow="819" count="18">
    <dataValidation type="list" showInputMessage="1" showErrorMessage="1" sqref="E18" xr:uid="{00000000-0002-0000-0000-000001000000}">
      <formula1>Besitzverh</formula1>
    </dataValidation>
    <dataValidation type="list" showInputMessage="1" showErrorMessage="1" sqref="E20" xr:uid="{00000000-0002-0000-0000-000002000000}">
      <formula1>Bewirtschaftung</formula1>
    </dataValidation>
    <dataValidation type="list" showInputMessage="1" showErrorMessage="1" sqref="E22" xr:uid="{00000000-0002-0000-0000-000003000000}">
      <formula1>Bodentyp</formula1>
    </dataValidation>
    <dataValidation type="list" showInputMessage="1" showErrorMessage="1" sqref="E23" xr:uid="{00000000-0002-0000-0000-000004000000}">
      <formula1>Exposition</formula1>
    </dataValidation>
    <dataValidation type="list" showInputMessage="1" showErrorMessage="1" sqref="H19" xr:uid="{24C3530B-DFF1-4D0B-951B-8BE31E847C40}">
      <formula1>Silozone</formula1>
    </dataValidation>
    <dataValidation type="list" allowBlank="1" showInputMessage="1" showErrorMessage="1" sqref="G8" xr:uid="{00000000-0002-0000-0000-000007000000}">
      <formula1>Anrede</formula1>
    </dataValidation>
    <dataValidation type="list" allowBlank="1" showDropDown="1" showInputMessage="1" showErrorMessage="1" errorTitle="Stopp" error="Hier können Sie nur ein &quot;x&quot; eingeben!" sqref="B32:B54 F46 F32:F41 F44 F50 F52:F53" xr:uid="{00000000-0002-0000-0000-00000A000000}">
      <formula1>x</formula1>
    </dataValidation>
    <dataValidation allowBlank="1" showInputMessage="1" showErrorMessage="1" promptTitle="Variante" prompt="Hier wird der Variantenname eingegeben. _x000a_Er wird automatisch in den Kopf aller Seiten übertragen." sqref="H28" xr:uid="{00000000-0002-0000-0000-00000C000000}"/>
    <dataValidation type="whole" allowBlank="1" showInputMessage="1" showErrorMessage="1" errorTitle="Stopp" error="Bitte hier eine volle Jahrzahl eingeben, z.B. 2011!" promptTitle="Gültigkeit für das Jahr" prompt="Hier wird das Jahr eingegeben, für das die Berechnungen auf den folgenden Seiten gelten: Flächen und ÖA, Fruchtfolge, Tierbestand, Konventioneller Futterverzehr, Berechnung der Güllelagerkapazität. Die Zahl wird in den Kopf dieser Seiten übertragen." sqref="E29" xr:uid="{00000000-0002-0000-0000-00000D000000}">
      <formula1>2007</formula1>
      <formula2>2030</formula2>
    </dataValidation>
    <dataValidation allowBlank="1" showInputMessage="1" showErrorMessage="1" promptTitle="Freies Feld" prompt="Hier können Sie zusätzliche Angaben über den Betrieb machen." sqref="G24:G25" xr:uid="{00000000-0002-0000-0000-00000E000000}"/>
    <dataValidation type="decimal" allowBlank="1" showInputMessage="1" showErrorMessage="1" errorTitle="Stopp" error="Bitte Anzahl Aren eingeben!" promptTitle="Bitte nur in Aren!" prompt="Damit die Berechnungen korrekt ausgeführt werden, müssen zwingend Aren eingegeben werden!" sqref="E19" xr:uid="{00000000-0002-0000-0000-00000F000000}">
      <formula1>1</formula1>
      <formula2>1000000</formula2>
    </dataValidation>
    <dataValidation allowBlank="1" showInputMessage="1" showErrorMessage="1" promptTitle="Name unbedingt eingeben!" prompt="Der Name wird automatisch auf jede nachfolgende Seite gesetzt." sqref="G9" xr:uid="{00000000-0002-0000-0000-000010000000}"/>
    <dataValidation allowBlank="1" showInputMessage="1" showErrorMessage="1" promptTitle="Name wird übertragen" prompt="Der Name der Beraterin / des Berates wird automatisch auf Seite &quot;Zusammenfassung&quot; übertragen." sqref="D8" xr:uid="{00000000-0002-0000-0000-000011000000}"/>
    <dataValidation allowBlank="1" showInputMessage="1" showErrorMessage="1" promptTitle="Datum wird übertragen" prompt="Das &quot;Datum Besuch&quot; wird automatisch auf Seite &quot;Zusammenfassung&quot; übertragen." sqref="D15" xr:uid="{00000000-0002-0000-0000-000012000000}"/>
    <dataValidation allowBlank="1" showInputMessage="1" showErrorMessage="1" promptTitle="Datum wird übertragen" prompt="Das &quot;Datum Bericht&quot; wird automatisch auf Seite &quot;Zusammenfassung&quot; übertragen." sqref="D16" xr:uid="{00000000-0002-0000-0000-000013000000}"/>
    <dataValidation type="whole" allowBlank="1" showInputMessage="1" showErrorMessage="1" errorTitle="Stopp" error="Bitte hier eine volle Jahrzahl eingeben, z.B. 2011!" promptTitle="Umstellungsbeginn" prompt="Hier wird das erste Umstellungsjahr eingegeben. Die Checks bzw. die Beratung gelten ab dem 1.1. dieses Jahres._x000a_Der Umstellungsbeginn wird automatisch in den Kopf aller Seiten übertragen." sqref="E28" xr:uid="{00000000-0002-0000-0000-000014000000}">
      <formula1>2007</formula1>
      <formula2>2030</formula2>
    </dataValidation>
    <dataValidation allowBlank="1" showInputMessage="1" showErrorMessage="1" promptTitle="Feld für Logo" prompt="Hier können Sie Ihr Logo eingeben. Am besten über Menü &quot;Einfügen&quot; &gt; &quot;Bilder&quot;." sqref="G2:H5" xr:uid="{00000000-0002-0000-0000-000015000000}"/>
    <dataValidation type="list" allowBlank="1" showInputMessage="1" showErrorMessage="1" sqref="H22" xr:uid="{76150ED1-C9D6-4725-A936-9A8CD712ED70}">
      <formula1>AbwasserZimmer</formula1>
    </dataValidation>
  </dataValidations>
  <pageMargins left="0.39370078740157483" right="0.39370078740157483" top="0.51181102362204722" bottom="0.51181102362204722" header="0.39370078740157483" footer="0.39370078740157483"/>
  <pageSetup paperSize="9" scale="95" orientation="portrait" r:id="rId1"/>
  <headerFooter alignWithMargins="0">
    <oddFooter>&amp;L&amp;"Function Pro Medium,Standard"&amp;8Checkliste 2026&amp;R&amp;"Function Pro Medium,Standard"&amp;8Allgemeine Betriebsdaten</oddFooter>
  </headerFooter>
  <extLst>
    <ext xmlns:x14="http://schemas.microsoft.com/office/spreadsheetml/2009/9/main" uri="{CCE6A557-97BC-4b89-ADB6-D9C93CAAB3DF}">
      <x14:dataValidations xmlns:xm="http://schemas.microsoft.com/office/excel/2006/main" xWindow="940" yWindow="819" count="1">
        <x14:dataValidation type="list" allowBlank="1" showInputMessage="1" showErrorMessage="1" xr:uid="{7ADC1218-C516-493E-B2F7-9D0B6B7C636D}">
          <x14:formula1>
            <xm:f>Listen!$E$11:$E$16</xm:f>
          </x14:formula1>
          <xm:sqref>H18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2">
    <tabColor indexed="10"/>
    <pageSetUpPr fitToPage="1"/>
  </sheetPr>
  <dimension ref="A1:H59"/>
  <sheetViews>
    <sheetView showGridLines="0" zoomScale="85" zoomScaleNormal="85" workbookViewId="0">
      <selection activeCell="B7" sqref="B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6" width="5.453125" style="2" customWidth="1"/>
    <col min="7" max="16384" width="11.453125" style="2"/>
  </cols>
  <sheetData>
    <row r="1" spans="1:8" s="7" customFormat="1" ht="24.9" customHeight="1" x14ac:dyDescent="0.25">
      <c r="A1" s="151" t="s">
        <v>489</v>
      </c>
      <c r="B1" s="169"/>
      <c r="C1" s="169"/>
      <c r="D1" s="169"/>
      <c r="E1" s="98" t="s">
        <v>144</v>
      </c>
      <c r="G1" s="19"/>
      <c r="H1" s="19"/>
    </row>
    <row r="2" spans="1:8" ht="13" x14ac:dyDescent="0.25">
      <c r="A2" s="152" t="str">
        <f>CONCATENATE(Listen!H11&amp;'Allg Daten'!G9)</f>
        <v xml:space="preserve">Betrieb:                      </v>
      </c>
      <c r="B2" s="339" t="s">
        <v>51</v>
      </c>
      <c r="C2" s="340"/>
      <c r="D2" s="340"/>
      <c r="E2" s="341"/>
      <c r="G2" s="19"/>
      <c r="H2" s="19"/>
    </row>
    <row r="3" spans="1:8" ht="13" x14ac:dyDescent="0.3">
      <c r="A3" s="153" t="str">
        <f>CONCATENATE(Listen!H12&amp;'Allg Daten'!H28)</f>
        <v xml:space="preserve">Variante:                    </v>
      </c>
      <c r="B3" s="154" t="s">
        <v>152</v>
      </c>
      <c r="C3" s="155" t="s">
        <v>122</v>
      </c>
      <c r="D3" s="92"/>
      <c r="E3" s="156"/>
    </row>
    <row r="4" spans="1:8" ht="13" x14ac:dyDescent="0.3">
      <c r="A4" s="153" t="str">
        <f>CONCATENATE(Listen!H13&amp;Listen!H16&amp;'Allg Daten'!E28)</f>
        <v>Umstellungsbeginn: 01.01.</v>
      </c>
      <c r="B4" s="157"/>
      <c r="C4" s="154" t="s">
        <v>152</v>
      </c>
      <c r="D4" s="155" t="s">
        <v>168</v>
      </c>
      <c r="E4" s="156"/>
    </row>
    <row r="5" spans="1:8" ht="13" x14ac:dyDescent="0.3">
      <c r="A5" s="158" t="str">
        <f>CONCATENATE(Listen!H14&amp;'Allg Daten'!D16)</f>
        <v xml:space="preserve">Datum Bericht:         </v>
      </c>
      <c r="B5" s="159"/>
      <c r="C5" s="159"/>
      <c r="D5" s="160" t="s">
        <v>123</v>
      </c>
      <c r="E5" s="161" t="s">
        <v>554</v>
      </c>
    </row>
    <row r="6" spans="1:8" ht="15.5" x14ac:dyDescent="0.25">
      <c r="A6" s="336" t="s">
        <v>433</v>
      </c>
      <c r="B6" s="337"/>
      <c r="C6" s="337"/>
      <c r="D6" s="337"/>
      <c r="E6" s="338"/>
    </row>
    <row r="7" spans="1:8" ht="13" x14ac:dyDescent="0.25">
      <c r="A7" s="60" t="s">
        <v>182</v>
      </c>
      <c r="B7" s="162"/>
      <c r="C7" s="162"/>
      <c r="D7" s="162"/>
      <c r="E7" s="59"/>
    </row>
    <row r="8" spans="1:8" ht="13" x14ac:dyDescent="0.25">
      <c r="A8" s="60" t="s">
        <v>872</v>
      </c>
      <c r="B8" s="162"/>
      <c r="C8" s="162"/>
      <c r="D8" s="162"/>
      <c r="E8" s="59"/>
    </row>
    <row r="9" spans="1:8" ht="26" x14ac:dyDescent="0.25">
      <c r="A9" s="60" t="s">
        <v>411</v>
      </c>
      <c r="B9" s="162"/>
      <c r="C9" s="162"/>
      <c r="D9" s="162"/>
      <c r="E9" s="59"/>
    </row>
    <row r="10" spans="1:8" ht="39" x14ac:dyDescent="0.25">
      <c r="A10" s="165" t="s">
        <v>558</v>
      </c>
      <c r="B10" s="166"/>
      <c r="C10" s="166"/>
      <c r="D10" s="166"/>
      <c r="E10" s="76"/>
    </row>
    <row r="11" spans="1:8" ht="39" x14ac:dyDescent="0.25">
      <c r="A11" s="60" t="s">
        <v>874</v>
      </c>
      <c r="B11" s="162"/>
      <c r="C11" s="162"/>
      <c r="D11" s="162"/>
      <c r="E11" s="59"/>
    </row>
    <row r="12" spans="1:8" ht="13" x14ac:dyDescent="0.25">
      <c r="A12" s="61"/>
      <c r="B12" s="162"/>
      <c r="C12" s="162"/>
      <c r="D12" s="162"/>
      <c r="E12" s="191"/>
    </row>
    <row r="13" spans="1:8" ht="15.5" x14ac:dyDescent="0.25">
      <c r="A13" s="336" t="s">
        <v>429</v>
      </c>
      <c r="B13" s="337"/>
      <c r="C13" s="337"/>
      <c r="D13" s="337"/>
      <c r="E13" s="338"/>
    </row>
    <row r="14" spans="1:8" ht="38" x14ac:dyDescent="0.25">
      <c r="A14" s="60" t="s">
        <v>876</v>
      </c>
      <c r="B14" s="162"/>
      <c r="C14" s="162"/>
      <c r="D14" s="162"/>
      <c r="E14" s="59"/>
    </row>
    <row r="15" spans="1:8" ht="13" x14ac:dyDescent="0.25">
      <c r="A15" s="61"/>
      <c r="B15" s="162"/>
      <c r="C15" s="162"/>
      <c r="D15" s="162"/>
      <c r="E15" s="191"/>
    </row>
    <row r="16" spans="1:8" ht="15.5" x14ac:dyDescent="0.25">
      <c r="A16" s="336" t="s">
        <v>412</v>
      </c>
      <c r="B16" s="337"/>
      <c r="C16" s="337"/>
      <c r="D16" s="337"/>
      <c r="E16" s="338"/>
    </row>
    <row r="17" spans="1:5" ht="39" x14ac:dyDescent="0.25">
      <c r="A17" s="60" t="s">
        <v>847</v>
      </c>
      <c r="B17" s="162"/>
      <c r="C17" s="162"/>
      <c r="D17" s="162"/>
      <c r="E17" s="59"/>
    </row>
    <row r="18" spans="1:5" ht="26" x14ac:dyDescent="0.25">
      <c r="A18" s="60" t="s">
        <v>873</v>
      </c>
      <c r="B18" s="162"/>
      <c r="C18" s="162"/>
      <c r="D18" s="162"/>
      <c r="E18" s="59"/>
    </row>
    <row r="19" spans="1:5" ht="13" x14ac:dyDescent="0.25">
      <c r="A19" s="61"/>
      <c r="B19" s="162"/>
      <c r="C19" s="162"/>
      <c r="D19" s="162"/>
      <c r="E19" s="191"/>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81.75" customHeight="1"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3"/>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3"/>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3"/>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3"/>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3"/>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3">
      <c r="A57" s="13"/>
      <c r="B57" s="15"/>
      <c r="C57" s="16"/>
      <c r="D57" s="16"/>
      <c r="E57" s="14"/>
    </row>
    <row r="58" spans="1:5" ht="13" x14ac:dyDescent="0.3">
      <c r="A58" s="14"/>
      <c r="B58" s="15"/>
      <c r="C58" s="16"/>
      <c r="D58" s="16"/>
      <c r="E58" s="14"/>
    </row>
    <row r="59" spans="1:5" ht="13" x14ac:dyDescent="0.3">
      <c r="B59" s="15"/>
      <c r="C59" s="16"/>
      <c r="D59" s="16"/>
      <c r="E59" s="14"/>
    </row>
  </sheetData>
  <sheetProtection sheet="1" selectLockedCells="1"/>
  <mergeCells count="4">
    <mergeCell ref="B2:E2"/>
    <mergeCell ref="A6:E6"/>
    <mergeCell ref="A13:E13"/>
    <mergeCell ref="A16:E16"/>
  </mergeCells>
  <phoneticPr fontId="0" type="noConversion"/>
  <dataValidations count="2">
    <dataValidation allowBlank="1" showInputMessage="1" showErrorMessage="1" promptTitle="Freies Feld" prompt="Hier können Sie ein eigenes Kriterium anführen!" sqref="A19 A15 A12" xr:uid="{00000000-0002-0000-0F00-000000000000}"/>
    <dataValidation type="list" allowBlank="1" showDropDown="1" showInputMessage="1" showErrorMessage="1" errorTitle="Stopp" error="Hier können Sie nur ein &quot;x&quot; eingeben!" sqref="B17:D19 B14:D15 B7:D12" xr:uid="{00000000-0002-0000-0F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Medium,Standard"&amp;8Rindviehhaltung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tabColor indexed="10"/>
    <pageSetUpPr fitToPage="1"/>
  </sheetPr>
  <dimension ref="A1:E60"/>
  <sheetViews>
    <sheetView showGridLines="0" zoomScaleNormal="100" workbookViewId="0">
      <pane ySplit="5" topLeftCell="A6" activePane="bottomLeft" state="frozen"/>
      <selection activeCell="G24" sqref="G24"/>
      <selection pane="bottomLeft" activeCell="E7" sqref="E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490</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3" x14ac:dyDescent="0.25">
      <c r="A6" s="165" t="s">
        <v>469</v>
      </c>
      <c r="B6" s="166"/>
      <c r="C6" s="166"/>
      <c r="D6" s="166"/>
      <c r="E6" s="76"/>
    </row>
    <row r="7" spans="1:5" ht="13" x14ac:dyDescent="0.25">
      <c r="A7" s="165" t="s">
        <v>857</v>
      </c>
      <c r="B7" s="166"/>
      <c r="C7" s="166"/>
      <c r="D7" s="166"/>
      <c r="E7" s="76"/>
    </row>
    <row r="8" spans="1:5" ht="15.5" x14ac:dyDescent="0.25">
      <c r="A8" s="336" t="s">
        <v>433</v>
      </c>
      <c r="B8" s="337"/>
      <c r="C8" s="337"/>
      <c r="D8" s="337"/>
      <c r="E8" s="338"/>
    </row>
    <row r="9" spans="1:5" ht="26" x14ac:dyDescent="0.25">
      <c r="A9" s="242" t="s">
        <v>848</v>
      </c>
      <c r="B9" s="458"/>
      <c r="C9" s="458"/>
      <c r="D9" s="458"/>
      <c r="E9" s="460"/>
    </row>
    <row r="10" spans="1:5" ht="26" x14ac:dyDescent="0.25">
      <c r="A10" s="241" t="s">
        <v>821</v>
      </c>
      <c r="B10" s="459"/>
      <c r="C10" s="459"/>
      <c r="D10" s="459"/>
      <c r="E10" s="461"/>
    </row>
    <row r="11" spans="1:5" ht="13" x14ac:dyDescent="0.25">
      <c r="A11" s="165" t="s">
        <v>858</v>
      </c>
      <c r="B11" s="59"/>
      <c r="C11" s="59"/>
      <c r="D11" s="59"/>
      <c r="E11" s="59"/>
    </row>
    <row r="12" spans="1:5" ht="50" x14ac:dyDescent="0.25">
      <c r="A12" s="60" t="s">
        <v>860</v>
      </c>
      <c r="B12" s="162"/>
      <c r="C12" s="162"/>
      <c r="D12" s="162"/>
      <c r="E12" s="59"/>
    </row>
    <row r="13" spans="1:5" ht="26" x14ac:dyDescent="0.25">
      <c r="A13" s="60" t="s">
        <v>859</v>
      </c>
      <c r="B13" s="166"/>
      <c r="C13" s="166"/>
      <c r="D13" s="166"/>
      <c r="E13" s="59"/>
    </row>
    <row r="14" spans="1:5" ht="39" x14ac:dyDescent="0.25">
      <c r="A14" s="60" t="s">
        <v>861</v>
      </c>
      <c r="B14" s="162"/>
      <c r="C14" s="162"/>
      <c r="D14" s="162"/>
      <c r="E14" s="59"/>
    </row>
    <row r="15" spans="1:5" ht="13" x14ac:dyDescent="0.25">
      <c r="A15" s="60" t="s">
        <v>200</v>
      </c>
      <c r="B15" s="166"/>
      <c r="C15" s="166"/>
      <c r="D15" s="166"/>
      <c r="E15" s="59"/>
    </row>
    <row r="16" spans="1:5" ht="26" x14ac:dyDescent="0.25">
      <c r="A16" s="60" t="s">
        <v>957</v>
      </c>
      <c r="B16" s="162"/>
      <c r="C16" s="162"/>
      <c r="D16" s="162"/>
      <c r="E16" s="59"/>
    </row>
    <row r="17" spans="1:5" ht="38" x14ac:dyDescent="0.25">
      <c r="A17" s="60" t="s">
        <v>862</v>
      </c>
      <c r="B17" s="162"/>
      <c r="C17" s="162"/>
      <c r="D17" s="162"/>
      <c r="E17" s="59"/>
    </row>
    <row r="18" spans="1:5" ht="26" x14ac:dyDescent="0.25">
      <c r="A18" s="60" t="s">
        <v>866</v>
      </c>
      <c r="B18" s="162"/>
      <c r="C18" s="162"/>
      <c r="D18" s="162"/>
      <c r="E18" s="59"/>
    </row>
    <row r="19" spans="1:5" ht="75" x14ac:dyDescent="0.25">
      <c r="A19" s="60" t="s">
        <v>867</v>
      </c>
      <c r="B19" s="164"/>
      <c r="C19" s="164"/>
      <c r="D19" s="164"/>
      <c r="E19" s="77"/>
    </row>
    <row r="20" spans="1:5" customFormat="1" ht="39" x14ac:dyDescent="0.25">
      <c r="A20" s="193" t="s">
        <v>958</v>
      </c>
      <c r="B20" s="162"/>
      <c r="C20" s="162"/>
      <c r="D20" s="162"/>
      <c r="E20" s="162"/>
    </row>
    <row r="21" spans="1:5" customFormat="1" ht="13" x14ac:dyDescent="0.25">
      <c r="A21" s="60" t="s">
        <v>868</v>
      </c>
      <c r="B21" s="162"/>
      <c r="C21" s="162"/>
      <c r="D21" s="162"/>
      <c r="E21" s="59"/>
    </row>
    <row r="22" spans="1:5" customFormat="1" ht="52" x14ac:dyDescent="0.25">
      <c r="A22" s="60" t="s">
        <v>869</v>
      </c>
      <c r="B22" s="166"/>
      <c r="C22" s="166"/>
      <c r="D22" s="166"/>
      <c r="E22" s="59"/>
    </row>
    <row r="23" spans="1:5" customFormat="1" ht="13" x14ac:dyDescent="0.25">
      <c r="A23" s="59"/>
      <c r="B23" s="162"/>
      <c r="C23" s="162"/>
      <c r="D23" s="162"/>
      <c r="E23" s="59"/>
    </row>
    <row r="24" spans="1:5" customFormat="1" ht="15.5" x14ac:dyDescent="0.25">
      <c r="A24" s="336" t="s">
        <v>429</v>
      </c>
      <c r="B24" s="337"/>
      <c r="C24" s="337"/>
      <c r="D24" s="337"/>
      <c r="E24" s="338"/>
    </row>
    <row r="25" spans="1:5" ht="52" x14ac:dyDescent="0.25">
      <c r="A25" s="60" t="s">
        <v>863</v>
      </c>
      <c r="B25" s="162"/>
      <c r="C25" s="162"/>
      <c r="D25" s="162"/>
      <c r="E25" s="59"/>
    </row>
    <row r="26" spans="1:5" ht="85" x14ac:dyDescent="0.25">
      <c r="A26" s="60" t="s">
        <v>864</v>
      </c>
      <c r="B26" s="162"/>
      <c r="C26" s="162"/>
      <c r="D26" s="162"/>
      <c r="E26" s="59"/>
    </row>
    <row r="27" spans="1:5" ht="13" x14ac:dyDescent="0.25">
      <c r="A27" s="59"/>
      <c r="B27" s="162"/>
      <c r="C27" s="162"/>
      <c r="D27" s="162"/>
      <c r="E27" s="59"/>
    </row>
    <row r="28" spans="1:5" ht="13" x14ac:dyDescent="0.25">
      <c r="A28" s="39"/>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3"/>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3"/>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25">
      <c r="A49" s="13"/>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3"/>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4"/>
      <c r="B57" s="12"/>
      <c r="C57" s="12"/>
      <c r="D57" s="12"/>
      <c r="E57" s="14"/>
    </row>
    <row r="58" spans="1:5" ht="13" x14ac:dyDescent="0.3">
      <c r="A58" s="14"/>
      <c r="B58" s="15"/>
      <c r="C58" s="16"/>
      <c r="D58" s="16"/>
      <c r="E58" s="14"/>
    </row>
    <row r="59" spans="1:5" ht="13" x14ac:dyDescent="0.3">
      <c r="A59" s="13"/>
      <c r="B59" s="15"/>
      <c r="C59" s="16"/>
      <c r="D59" s="16"/>
      <c r="E59" s="14"/>
    </row>
    <row r="60" spans="1:5" ht="13" x14ac:dyDescent="0.3">
      <c r="A60" s="14"/>
      <c r="B60" s="15"/>
      <c r="C60" s="16"/>
      <c r="D60" s="16"/>
      <c r="E60" s="14"/>
    </row>
  </sheetData>
  <sheetProtection sheet="1" selectLockedCells="1"/>
  <mergeCells count="7">
    <mergeCell ref="B2:E2"/>
    <mergeCell ref="A24:E24"/>
    <mergeCell ref="A8:E8"/>
    <mergeCell ref="B9:B10"/>
    <mergeCell ref="C9:C10"/>
    <mergeCell ref="D9:D10"/>
    <mergeCell ref="E9:E10"/>
  </mergeCells>
  <phoneticPr fontId="0" type="noConversion"/>
  <dataValidations xWindow="189" yWindow="355" count="2">
    <dataValidation type="list" allowBlank="1" showDropDown="1" showInputMessage="1" showErrorMessage="1" errorTitle="Stopp" error="Hier können Sie nur ein &quot;x&quot; eingeben!" sqref="B25:D27 B6:D7 B9:D9 B11:D19 B20:D23" xr:uid="{00000000-0002-0000-1000-000001000000}">
      <formula1>x</formula1>
    </dataValidation>
    <dataValidation allowBlank="1" showInputMessage="1" showErrorMessage="1" promptTitle="Freies Feld" prompt="Hier können Sie ein eigenes Kriterium anführen!" sqref="A27 A23" xr:uid="{00000000-0002-0000-1000-000000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&amp;L&amp;8Checkliste 2026&amp;R&amp;8Schweinehaltung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9">
    <tabColor indexed="10"/>
    <pageSetUpPr fitToPage="1"/>
  </sheetPr>
  <dimension ref="A1:H50"/>
  <sheetViews>
    <sheetView showGridLines="0" showRowColHeaders="0" zoomScale="160" zoomScaleNormal="160" workbookViewId="0">
      <selection activeCell="B6" sqref="B6"/>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6" width="5.453125" style="2" customWidth="1"/>
    <col min="7" max="16384" width="11.453125" style="2"/>
  </cols>
  <sheetData>
    <row r="1" spans="1:8" s="7" customFormat="1" ht="24.9" customHeight="1" x14ac:dyDescent="0.25">
      <c r="A1" s="151" t="s">
        <v>491</v>
      </c>
      <c r="B1" s="169"/>
      <c r="C1" s="169"/>
      <c r="D1" s="169"/>
      <c r="E1" s="98" t="s">
        <v>144</v>
      </c>
      <c r="G1" s="19"/>
      <c r="H1" s="19"/>
    </row>
    <row r="2" spans="1:8" ht="13" x14ac:dyDescent="0.25">
      <c r="A2" s="152" t="str">
        <f>CONCATENATE(Listen!H11&amp;'Allg Daten'!G9)</f>
        <v xml:space="preserve">Betrieb:                      </v>
      </c>
      <c r="B2" s="339" t="s">
        <v>51</v>
      </c>
      <c r="C2" s="340"/>
      <c r="D2" s="340"/>
      <c r="E2" s="341"/>
      <c r="G2" s="19"/>
      <c r="H2" s="19"/>
    </row>
    <row r="3" spans="1:8" ht="13" x14ac:dyDescent="0.3">
      <c r="A3" s="153" t="str">
        <f>CONCATENATE(Listen!H12&amp;'Allg Daten'!H28)</f>
        <v xml:space="preserve">Variante:                    </v>
      </c>
      <c r="B3" s="154" t="s">
        <v>152</v>
      </c>
      <c r="C3" s="155" t="s">
        <v>122</v>
      </c>
      <c r="D3" s="92"/>
      <c r="E3" s="156"/>
    </row>
    <row r="4" spans="1:8" ht="13" x14ac:dyDescent="0.3">
      <c r="A4" s="153" t="str">
        <f>CONCATENATE(Listen!H13&amp;Listen!H16&amp;'Allg Daten'!E28)</f>
        <v>Umstellungsbeginn: 01.01.</v>
      </c>
      <c r="B4" s="157"/>
      <c r="C4" s="154" t="s">
        <v>152</v>
      </c>
      <c r="D4" s="155" t="s">
        <v>168</v>
      </c>
      <c r="E4" s="156"/>
    </row>
    <row r="5" spans="1:8" ht="13" x14ac:dyDescent="0.3">
      <c r="A5" s="158" t="str">
        <f>CONCATENATE(Listen!H14&amp;'Allg Daten'!D16)</f>
        <v xml:space="preserve">Datum Bericht:         </v>
      </c>
      <c r="B5" s="159"/>
      <c r="C5" s="159"/>
      <c r="D5" s="160" t="s">
        <v>123</v>
      </c>
      <c r="E5" s="161" t="s">
        <v>554</v>
      </c>
    </row>
    <row r="6" spans="1:8" ht="39" x14ac:dyDescent="0.25">
      <c r="A6" s="165" t="s">
        <v>201</v>
      </c>
      <c r="B6" s="166"/>
      <c r="C6" s="166"/>
      <c r="D6" s="166"/>
      <c r="E6" s="76"/>
    </row>
    <row r="7" spans="1:8" ht="26" x14ac:dyDescent="0.25">
      <c r="A7" s="60" t="s">
        <v>459</v>
      </c>
      <c r="B7" s="162"/>
      <c r="C7" s="162"/>
      <c r="D7" s="162"/>
      <c r="E7" s="59"/>
    </row>
    <row r="8" spans="1:8" ht="50" x14ac:dyDescent="0.25">
      <c r="A8" s="60" t="s">
        <v>855</v>
      </c>
      <c r="B8" s="162"/>
      <c r="C8" s="162"/>
      <c r="D8" s="162"/>
      <c r="E8" s="59"/>
    </row>
    <row r="9" spans="1:8" ht="26" x14ac:dyDescent="0.25">
      <c r="A9" s="60" t="s">
        <v>856</v>
      </c>
      <c r="B9" s="162"/>
      <c r="C9" s="162"/>
      <c r="D9" s="162"/>
      <c r="E9" s="59"/>
    </row>
    <row r="10" spans="1:8" ht="13" x14ac:dyDescent="0.25">
      <c r="A10" s="61"/>
      <c r="B10" s="167"/>
      <c r="C10" s="167"/>
      <c r="D10" s="167"/>
      <c r="E10" s="59"/>
    </row>
    <row r="11" spans="1:8" ht="26.15" customHeight="1" x14ac:dyDescent="0.25">
      <c r="A11" s="14"/>
      <c r="B11" s="12"/>
      <c r="C11" s="12"/>
      <c r="D11" s="12"/>
      <c r="E11" s="14"/>
    </row>
    <row r="12" spans="1:8" ht="13" x14ac:dyDescent="0.25">
      <c r="A12" s="14"/>
      <c r="B12" s="12"/>
      <c r="C12" s="12"/>
      <c r="D12" s="12"/>
      <c r="E12" s="14"/>
    </row>
    <row r="13" spans="1:8" ht="13" x14ac:dyDescent="0.25">
      <c r="A13" s="14"/>
      <c r="B13" s="12"/>
      <c r="C13" s="12"/>
      <c r="D13" s="12"/>
      <c r="E13" s="14"/>
    </row>
    <row r="14" spans="1:8" ht="13" x14ac:dyDescent="0.25">
      <c r="A14" s="14"/>
      <c r="B14" s="12"/>
      <c r="C14" s="12"/>
      <c r="D14" s="12"/>
      <c r="E14" s="14"/>
    </row>
    <row r="15" spans="1:8" ht="13" x14ac:dyDescent="0.25">
      <c r="A15" s="14"/>
      <c r="B15" s="12"/>
      <c r="C15" s="12"/>
      <c r="D15" s="12"/>
      <c r="E15" s="14"/>
    </row>
    <row r="16" spans="1:8" ht="13" x14ac:dyDescent="0.25">
      <c r="A16" s="14"/>
      <c r="B16" s="12"/>
      <c r="C16" s="12"/>
      <c r="D16" s="12"/>
      <c r="E16" s="14"/>
    </row>
    <row r="17" spans="1:5" ht="13" x14ac:dyDescent="0.25">
      <c r="A17" s="14"/>
      <c r="B17" s="12"/>
      <c r="C17" s="12"/>
      <c r="D17" s="12"/>
      <c r="E17" s="14"/>
    </row>
    <row r="18" spans="1:5" ht="13" x14ac:dyDescent="0.25">
      <c r="A18" s="13"/>
      <c r="B18" s="12"/>
      <c r="C18" s="12"/>
      <c r="D18" s="12"/>
      <c r="E18" s="14"/>
    </row>
    <row r="19" spans="1:5" ht="13" x14ac:dyDescent="0.25">
      <c r="A19" s="14"/>
      <c r="B19" s="12"/>
      <c r="C19" s="12"/>
      <c r="D19" s="12"/>
      <c r="E19" s="14"/>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3"/>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3"/>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3"/>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3"/>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3">
      <c r="A48" s="14"/>
      <c r="B48" s="15"/>
      <c r="C48" s="16"/>
      <c r="D48" s="16"/>
      <c r="E48" s="14"/>
    </row>
    <row r="49" spans="1:5" ht="13" x14ac:dyDescent="0.3">
      <c r="A49" s="13"/>
      <c r="B49" s="15"/>
      <c r="C49" s="16"/>
      <c r="D49" s="16"/>
      <c r="E49" s="14"/>
    </row>
    <row r="50" spans="1:5" ht="13" x14ac:dyDescent="0.3">
      <c r="A50" s="14"/>
      <c r="B50" s="15"/>
      <c r="C50" s="16"/>
      <c r="D50" s="16"/>
      <c r="E50" s="14"/>
    </row>
  </sheetData>
  <sheetProtection sheet="1" objects="1" scenarios="1" selectLockedCells="1"/>
  <mergeCells count="1">
    <mergeCell ref="B2:E2"/>
  </mergeCells>
  <dataValidations count="2">
    <dataValidation allowBlank="1" showInputMessage="1" showErrorMessage="1" promptTitle="Freies Feld" prompt="Hier können Sie ein eigenes Kriterium anführen!" sqref="A10" xr:uid="{00000000-0002-0000-1100-000000000000}"/>
    <dataValidation type="list" allowBlank="1" showDropDown="1" showInputMessage="1" showErrorMessage="1" errorTitle="Stopp" error="Hier können Sie nur ein &quot;x&quot; eingeben!" sqref="B6:D10" xr:uid="{00000000-0002-0000-11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Medium,Standard"&amp;8Pferdehaltung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tabColor indexed="10"/>
    <pageSetUpPr fitToPage="1"/>
  </sheetPr>
  <dimension ref="A1:H59"/>
  <sheetViews>
    <sheetView showGridLines="0" showRowColHeaders="0" zoomScale="120" zoomScaleNormal="120" workbookViewId="0">
      <selection activeCell="B22" sqref="B22"/>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8" s="7" customFormat="1" ht="24.9" customHeight="1" x14ac:dyDescent="0.25">
      <c r="A1" s="151" t="s">
        <v>492</v>
      </c>
      <c r="B1" s="169"/>
      <c r="C1" s="169"/>
      <c r="D1" s="169"/>
      <c r="E1" s="98" t="s">
        <v>144</v>
      </c>
      <c r="H1" s="2"/>
    </row>
    <row r="2" spans="1:8" ht="13" x14ac:dyDescent="0.25">
      <c r="A2" s="152" t="str">
        <f>CONCATENATE(Listen!H11&amp;'Allg Daten'!G9)</f>
        <v xml:space="preserve">Betrieb:                      </v>
      </c>
      <c r="B2" s="339" t="s">
        <v>51</v>
      </c>
      <c r="C2" s="340"/>
      <c r="D2" s="340"/>
      <c r="E2" s="341"/>
    </row>
    <row r="3" spans="1:8" ht="13" x14ac:dyDescent="0.3">
      <c r="A3" s="153" t="str">
        <f>CONCATENATE(Listen!H12&amp;'Allg Daten'!H28)</f>
        <v xml:space="preserve">Variante:                    </v>
      </c>
      <c r="B3" s="154" t="s">
        <v>152</v>
      </c>
      <c r="C3" s="155" t="s">
        <v>122</v>
      </c>
      <c r="D3" s="92"/>
      <c r="E3" s="156"/>
    </row>
    <row r="4" spans="1:8" ht="13" x14ac:dyDescent="0.3">
      <c r="A4" s="153" t="str">
        <f>CONCATENATE(Listen!H13&amp;Listen!H16&amp;'Allg Daten'!E28)</f>
        <v>Umstellungsbeginn: 01.01.</v>
      </c>
      <c r="B4" s="157"/>
      <c r="C4" s="154" t="s">
        <v>152</v>
      </c>
      <c r="D4" s="155" t="s">
        <v>168</v>
      </c>
      <c r="E4" s="156"/>
    </row>
    <row r="5" spans="1:8" ht="13" x14ac:dyDescent="0.3">
      <c r="A5" s="158" t="str">
        <f>CONCATENATE(Listen!H14&amp;'Allg Daten'!D16)</f>
        <v xml:space="preserve">Datum Bericht:         </v>
      </c>
      <c r="B5" s="159"/>
      <c r="C5" s="159"/>
      <c r="D5" s="160" t="s">
        <v>123</v>
      </c>
      <c r="E5" s="161" t="s">
        <v>554</v>
      </c>
    </row>
    <row r="6" spans="1:8" ht="15.5" x14ac:dyDescent="0.25">
      <c r="A6" s="462" t="s">
        <v>433</v>
      </c>
      <c r="B6" s="463"/>
      <c r="C6" s="463"/>
      <c r="D6" s="463"/>
      <c r="E6" s="464"/>
    </row>
    <row r="7" spans="1:8" ht="26" x14ac:dyDescent="0.25">
      <c r="A7" s="165" t="s">
        <v>850</v>
      </c>
      <c r="B7" s="166"/>
      <c r="C7" s="166"/>
      <c r="D7" s="166"/>
      <c r="E7" s="59"/>
    </row>
    <row r="8" spans="1:8" ht="26" x14ac:dyDescent="0.25">
      <c r="A8" s="242" t="s">
        <v>848</v>
      </c>
      <c r="B8" s="458"/>
      <c r="C8" s="458"/>
      <c r="D8" s="458"/>
      <c r="E8" s="460"/>
    </row>
    <row r="9" spans="1:8" ht="25" x14ac:dyDescent="0.25">
      <c r="A9" s="241" t="s">
        <v>959</v>
      </c>
      <c r="B9" s="459"/>
      <c r="C9" s="459"/>
      <c r="D9" s="459"/>
      <c r="E9" s="461"/>
    </row>
    <row r="10" spans="1:8" ht="26" x14ac:dyDescent="0.25">
      <c r="A10" s="60" t="s">
        <v>854</v>
      </c>
      <c r="B10" s="166"/>
      <c r="C10" s="166"/>
      <c r="D10" s="166"/>
      <c r="E10" s="240"/>
    </row>
    <row r="11" spans="1:8" ht="13" x14ac:dyDescent="0.25">
      <c r="A11" s="61"/>
      <c r="B11" s="61"/>
      <c r="C11" s="61"/>
      <c r="D11" s="61"/>
      <c r="E11" s="61"/>
    </row>
    <row r="12" spans="1:8" ht="15.5" x14ac:dyDescent="0.25">
      <c r="A12" s="336" t="s">
        <v>414</v>
      </c>
      <c r="B12" s="337"/>
      <c r="C12" s="337"/>
      <c r="D12" s="337"/>
      <c r="E12" s="338"/>
    </row>
    <row r="13" spans="1:8" ht="26" x14ac:dyDescent="0.25">
      <c r="A13" s="60" t="s">
        <v>853</v>
      </c>
      <c r="B13" s="162"/>
      <c r="C13" s="162"/>
      <c r="D13" s="162"/>
      <c r="E13" s="59"/>
    </row>
    <row r="14" spans="1:8" ht="39" x14ac:dyDescent="0.25">
      <c r="A14" s="60" t="s">
        <v>852</v>
      </c>
      <c r="B14" s="162"/>
      <c r="C14" s="162"/>
      <c r="D14" s="162"/>
      <c r="E14" s="59"/>
    </row>
    <row r="15" spans="1:8" ht="52" x14ac:dyDescent="0.25">
      <c r="A15" s="60" t="s">
        <v>851</v>
      </c>
      <c r="B15" s="162"/>
      <c r="C15" s="162"/>
      <c r="D15" s="162"/>
      <c r="E15" s="59"/>
    </row>
    <row r="16" spans="1:8" ht="13" x14ac:dyDescent="0.25">
      <c r="A16" s="61"/>
      <c r="B16" s="61"/>
      <c r="C16" s="61"/>
      <c r="D16" s="61"/>
      <c r="E16" s="61"/>
    </row>
    <row r="17" spans="1:5" ht="15.5" x14ac:dyDescent="0.25">
      <c r="A17" s="336" t="s">
        <v>429</v>
      </c>
      <c r="B17" s="337"/>
      <c r="C17" s="337"/>
      <c r="D17" s="337"/>
      <c r="E17" s="338"/>
    </row>
    <row r="18" spans="1:5" ht="26" x14ac:dyDescent="0.25">
      <c r="A18" s="60" t="s">
        <v>457</v>
      </c>
      <c r="B18" s="162"/>
      <c r="C18" s="162"/>
      <c r="D18" s="162"/>
      <c r="E18" s="59"/>
    </row>
    <row r="19" spans="1:5" ht="13" x14ac:dyDescent="0.25">
      <c r="A19" s="61"/>
      <c r="B19" s="61"/>
      <c r="C19" s="61"/>
      <c r="D19" s="61"/>
      <c r="E19" s="61"/>
    </row>
    <row r="20" spans="1:5" ht="15.5" x14ac:dyDescent="0.25">
      <c r="A20" s="336" t="s">
        <v>414</v>
      </c>
      <c r="B20" s="337"/>
      <c r="C20" s="337"/>
      <c r="D20" s="337"/>
      <c r="E20" s="338"/>
    </row>
    <row r="21" spans="1:5" ht="26" x14ac:dyDescent="0.25">
      <c r="A21" s="60" t="s">
        <v>960</v>
      </c>
      <c r="B21" s="162"/>
      <c r="C21" s="162"/>
      <c r="D21" s="162"/>
      <c r="E21" s="59"/>
    </row>
    <row r="22" spans="1:5" ht="39" x14ac:dyDescent="0.25">
      <c r="A22" s="60" t="s">
        <v>413</v>
      </c>
      <c r="B22" s="162"/>
      <c r="C22" s="162"/>
      <c r="D22" s="162"/>
      <c r="E22" s="59"/>
    </row>
    <row r="23" spans="1:5" ht="13" x14ac:dyDescent="0.25">
      <c r="A23" s="59"/>
      <c r="B23" s="59"/>
      <c r="C23" s="59"/>
      <c r="D23" s="59"/>
      <c r="E23" s="59"/>
    </row>
    <row r="24" spans="1:5" ht="13" x14ac:dyDescent="0.25">
      <c r="A24" s="14"/>
      <c r="B24" s="12"/>
      <c r="C24" s="12"/>
      <c r="D24" s="12"/>
      <c r="E24" s="14"/>
    </row>
    <row r="25" spans="1:5" ht="13" x14ac:dyDescent="0.25">
      <c r="A25" s="14"/>
      <c r="B25" s="12"/>
      <c r="C25" s="12"/>
      <c r="D25" s="12"/>
      <c r="E25" s="14"/>
    </row>
    <row r="26" spans="1:5" ht="38.4" customHeight="1" x14ac:dyDescent="0.25">
      <c r="A26" s="14"/>
      <c r="B26" s="12"/>
      <c r="C26" s="12"/>
      <c r="D26" s="12"/>
      <c r="E26" s="14"/>
    </row>
    <row r="27" spans="1:5" ht="13" x14ac:dyDescent="0.25">
      <c r="A27" s="13"/>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3"/>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3"/>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3"/>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3"/>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3">
      <c r="A56" s="14"/>
      <c r="B56" s="15"/>
      <c r="C56" s="16"/>
      <c r="D56" s="16"/>
      <c r="E56" s="14"/>
    </row>
    <row r="57" spans="1:5" ht="13" x14ac:dyDescent="0.3">
      <c r="A57" s="14"/>
      <c r="B57" s="15"/>
      <c r="C57" s="16"/>
      <c r="D57" s="16"/>
      <c r="E57" s="14"/>
    </row>
    <row r="58" spans="1:5" ht="13" x14ac:dyDescent="0.3">
      <c r="A58" s="13"/>
      <c r="B58" s="15"/>
      <c r="C58" s="16"/>
      <c r="D58" s="16"/>
      <c r="E58" s="14"/>
    </row>
    <row r="59" spans="1:5" x14ac:dyDescent="0.25">
      <c r="A59" s="14"/>
    </row>
  </sheetData>
  <sheetProtection sheet="1" selectLockedCells="1"/>
  <mergeCells count="9">
    <mergeCell ref="A6:E6"/>
    <mergeCell ref="A12:E12"/>
    <mergeCell ref="A17:E17"/>
    <mergeCell ref="A20:E20"/>
    <mergeCell ref="B2:E2"/>
    <mergeCell ref="B8:B9"/>
    <mergeCell ref="C8:C9"/>
    <mergeCell ref="D8:D9"/>
    <mergeCell ref="E8:E9"/>
  </mergeCells>
  <phoneticPr fontId="0" type="noConversion"/>
  <dataValidations count="2">
    <dataValidation allowBlank="1" showInputMessage="1" showErrorMessage="1" promptTitle="Freies Feld" prompt="Hier können Sie ein eigenes Kriterium anführen!" sqref="A19 A23 A16 A11" xr:uid="{00000000-0002-0000-1200-000000000000}"/>
    <dataValidation type="list" allowBlank="1" showDropDown="1" showInputMessage="1" showErrorMessage="1" errorTitle="Stopp" error="Hier können Sie nur ein &quot;x&quot; eingeben!" sqref="B7:D8 B21:D22 B13:D15 B18:D18" xr:uid="{00000000-0002-0000-12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Medium,Standard"&amp;8Schafhaltung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5">
    <tabColor indexed="10"/>
    <pageSetUpPr fitToPage="1"/>
  </sheetPr>
  <dimension ref="A1:H54"/>
  <sheetViews>
    <sheetView showGridLines="0" showRowColHeaders="0" zoomScale="120" zoomScaleNormal="120" workbookViewId="0">
      <selection activeCell="E17" sqref="A17:E1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8" s="7" customFormat="1" ht="24.9" customHeight="1" x14ac:dyDescent="0.25">
      <c r="A1" s="151" t="s">
        <v>498</v>
      </c>
      <c r="B1" s="169"/>
      <c r="C1" s="169"/>
      <c r="D1" s="169"/>
      <c r="E1" s="98" t="s">
        <v>144</v>
      </c>
      <c r="H1" s="2"/>
    </row>
    <row r="2" spans="1:8" ht="13" x14ac:dyDescent="0.25">
      <c r="A2" s="152" t="str">
        <f>CONCATENATE(Listen!H11&amp;'Allg Daten'!G9)</f>
        <v xml:space="preserve">Betrieb:                      </v>
      </c>
      <c r="B2" s="339" t="s">
        <v>51</v>
      </c>
      <c r="C2" s="340"/>
      <c r="D2" s="340"/>
      <c r="E2" s="341"/>
    </row>
    <row r="3" spans="1:8" ht="13" x14ac:dyDescent="0.3">
      <c r="A3" s="153" t="str">
        <f>CONCATENATE(Listen!H12&amp;'Allg Daten'!H28)</f>
        <v xml:space="preserve">Variante:                    </v>
      </c>
      <c r="B3" s="154" t="s">
        <v>152</v>
      </c>
      <c r="C3" s="155" t="s">
        <v>122</v>
      </c>
      <c r="D3" s="92"/>
      <c r="E3" s="156"/>
    </row>
    <row r="4" spans="1:8" ht="13" x14ac:dyDescent="0.3">
      <c r="A4" s="153" t="str">
        <f>CONCATENATE(Listen!H13&amp;Listen!H16&amp;'Allg Daten'!E28)</f>
        <v>Umstellungsbeginn: 01.01.</v>
      </c>
      <c r="B4" s="157"/>
      <c r="C4" s="154" t="s">
        <v>152</v>
      </c>
      <c r="D4" s="155" t="s">
        <v>168</v>
      </c>
      <c r="E4" s="156"/>
    </row>
    <row r="5" spans="1:8" ht="13" x14ac:dyDescent="0.3">
      <c r="A5" s="158" t="str">
        <f>CONCATENATE(Listen!H14&amp;'Allg Daten'!D16)</f>
        <v xml:space="preserve">Datum Bericht:         </v>
      </c>
      <c r="B5" s="159"/>
      <c r="C5" s="159"/>
      <c r="D5" s="160" t="s">
        <v>123</v>
      </c>
      <c r="E5" s="161" t="s">
        <v>554</v>
      </c>
    </row>
    <row r="6" spans="1:8" ht="15.5" x14ac:dyDescent="0.25">
      <c r="A6" s="462" t="s">
        <v>433</v>
      </c>
      <c r="B6" s="463"/>
      <c r="C6" s="463"/>
      <c r="D6" s="463"/>
      <c r="E6" s="464"/>
    </row>
    <row r="7" spans="1:8" ht="38" x14ac:dyDescent="0.25">
      <c r="A7" s="60" t="s">
        <v>846</v>
      </c>
      <c r="B7" s="59"/>
      <c r="C7" s="59"/>
      <c r="D7" s="59"/>
      <c r="E7" s="59"/>
    </row>
    <row r="8" spans="1:8" ht="13" x14ac:dyDescent="0.25">
      <c r="A8" s="165" t="s">
        <v>904</v>
      </c>
      <c r="B8" s="458"/>
      <c r="C8" s="458"/>
      <c r="D8" s="458"/>
      <c r="E8" s="460"/>
    </row>
    <row r="9" spans="1:8" ht="26" x14ac:dyDescent="0.25">
      <c r="A9" s="241" t="s">
        <v>821</v>
      </c>
      <c r="B9" s="459"/>
      <c r="C9" s="459"/>
      <c r="D9" s="459"/>
      <c r="E9" s="461"/>
    </row>
    <row r="10" spans="1:8" ht="13" x14ac:dyDescent="0.25">
      <c r="A10" s="61"/>
      <c r="B10" s="162"/>
      <c r="C10" s="162"/>
      <c r="D10" s="162"/>
      <c r="E10" s="61"/>
    </row>
    <row r="11" spans="1:8" ht="15.5" x14ac:dyDescent="0.25">
      <c r="A11" s="336" t="s">
        <v>412</v>
      </c>
      <c r="B11" s="337"/>
      <c r="C11" s="337"/>
      <c r="D11" s="337"/>
      <c r="E11" s="338"/>
    </row>
    <row r="12" spans="1:8" ht="26" x14ac:dyDescent="0.25">
      <c r="A12" s="60" t="s">
        <v>849</v>
      </c>
      <c r="B12" s="162"/>
      <c r="C12" s="162"/>
      <c r="D12" s="162"/>
      <c r="E12" s="61"/>
    </row>
    <row r="13" spans="1:8" ht="13" x14ac:dyDescent="0.25">
      <c r="A13" s="60" t="s">
        <v>184</v>
      </c>
      <c r="B13" s="162"/>
      <c r="C13" s="162"/>
      <c r="D13" s="162"/>
      <c r="E13" s="61"/>
    </row>
    <row r="14" spans="1:8" ht="39" x14ac:dyDescent="0.25">
      <c r="A14" s="60" t="s">
        <v>847</v>
      </c>
      <c r="B14" s="162"/>
      <c r="C14" s="162"/>
      <c r="D14" s="162"/>
      <c r="E14" s="61"/>
    </row>
    <row r="15" spans="1:8" ht="13" x14ac:dyDescent="0.25">
      <c r="A15" s="61"/>
      <c r="B15" s="162"/>
      <c r="C15" s="162"/>
      <c r="D15" s="162"/>
      <c r="E15" s="61"/>
    </row>
    <row r="16" spans="1:8" ht="15.5" x14ac:dyDescent="0.25">
      <c r="A16" s="336" t="s">
        <v>429</v>
      </c>
      <c r="B16" s="337"/>
      <c r="C16" s="337"/>
      <c r="D16" s="337"/>
      <c r="E16" s="338"/>
    </row>
    <row r="17" spans="1:5" ht="13" x14ac:dyDescent="0.25">
      <c r="A17" s="60" t="s">
        <v>845</v>
      </c>
      <c r="B17" s="162"/>
      <c r="C17" s="162"/>
      <c r="D17" s="162"/>
      <c r="E17" s="61"/>
    </row>
    <row r="18" spans="1:5" ht="13" x14ac:dyDescent="0.25">
      <c r="A18" s="61"/>
      <c r="B18" s="162"/>
      <c r="C18" s="162"/>
      <c r="D18" s="162"/>
      <c r="E18" s="61"/>
    </row>
    <row r="19" spans="1:5" ht="13" x14ac:dyDescent="0.25">
      <c r="A19" s="14"/>
      <c r="B19" s="12"/>
      <c r="C19" s="12"/>
      <c r="D19" s="12"/>
      <c r="E19" s="14"/>
    </row>
    <row r="20" spans="1:5" ht="13" x14ac:dyDescent="0.25">
      <c r="A20" s="14"/>
      <c r="B20" s="12"/>
      <c r="C20" s="12"/>
      <c r="D20" s="12"/>
      <c r="E20" s="14"/>
    </row>
    <row r="21" spans="1:5" ht="13" x14ac:dyDescent="0.25">
      <c r="A21" s="14"/>
      <c r="B21" s="12"/>
      <c r="C21" s="12"/>
      <c r="D21" s="12"/>
      <c r="E21" s="14"/>
    </row>
    <row r="22" spans="1:5" ht="13" x14ac:dyDescent="0.25">
      <c r="A22" s="13"/>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3"/>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3"/>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3"/>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3"/>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3">
      <c r="A52" s="14"/>
      <c r="B52" s="15"/>
      <c r="C52" s="16"/>
      <c r="D52" s="16"/>
      <c r="E52" s="14"/>
    </row>
    <row r="53" spans="1:5" ht="13" x14ac:dyDescent="0.3">
      <c r="A53" s="13"/>
      <c r="B53" s="15"/>
      <c r="C53" s="16"/>
      <c r="D53" s="16"/>
      <c r="E53" s="14"/>
    </row>
    <row r="54" spans="1:5" ht="13" x14ac:dyDescent="0.3">
      <c r="A54" s="14"/>
      <c r="B54" s="15"/>
      <c r="C54" s="16"/>
      <c r="D54" s="16"/>
      <c r="E54" s="14"/>
    </row>
  </sheetData>
  <sheetProtection sheet="1" selectLockedCells="1"/>
  <mergeCells count="8">
    <mergeCell ref="A16:E16"/>
    <mergeCell ref="A6:E6"/>
    <mergeCell ref="A11:E11"/>
    <mergeCell ref="B2:E2"/>
    <mergeCell ref="B8:B9"/>
    <mergeCell ref="C8:C9"/>
    <mergeCell ref="D8:D9"/>
    <mergeCell ref="E8:E9"/>
  </mergeCells>
  <phoneticPr fontId="0" type="noConversion"/>
  <dataValidations disablePrompts="1" count="2">
    <dataValidation allowBlank="1" showInputMessage="1" showErrorMessage="1" promptTitle="Freies Feld" prompt="Hier können Sie ein eigenes Kriterium anführen!" sqref="A18 A15 A10" xr:uid="{00000000-0002-0000-1800-000000000000}"/>
    <dataValidation type="list" allowBlank="1" showDropDown="1" showInputMessage="1" showErrorMessage="1" errorTitle="Stopp" error="Hier können Sie nur ein &quot;x&quot; eingeben!" sqref="B7:D8 B12:D15 B10:D10 B17:D18" xr:uid="{00000000-0002-0000-18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Medium,Standard"&amp;8Ziegenhaltung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6">
    <tabColor indexed="10"/>
    <pageSetUpPr fitToPage="1"/>
  </sheetPr>
  <dimension ref="A1:E59"/>
  <sheetViews>
    <sheetView showGridLines="0" showRowColHeaders="0" topLeftCell="A7" zoomScale="120" zoomScaleNormal="120" workbookViewId="0">
      <selection activeCell="B7" sqref="B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ht="24.9" customHeight="1" x14ac:dyDescent="0.3">
      <c r="A1" s="151" t="s">
        <v>493</v>
      </c>
      <c r="B1" s="171"/>
      <c r="C1" s="171"/>
      <c r="D1" s="171"/>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5.5" x14ac:dyDescent="0.35">
      <c r="A6" s="470" t="s">
        <v>112</v>
      </c>
      <c r="B6" s="471"/>
      <c r="C6" s="471"/>
      <c r="D6" s="471"/>
      <c r="E6" s="472"/>
    </row>
    <row r="7" spans="1:5" ht="39" x14ac:dyDescent="0.25">
      <c r="A7" s="60" t="s">
        <v>582</v>
      </c>
      <c r="B7" s="162"/>
      <c r="C7" s="162"/>
      <c r="D7" s="162"/>
      <c r="E7" s="162"/>
    </row>
    <row r="8" spans="1:5" ht="70" customHeight="1" x14ac:dyDescent="0.25">
      <c r="A8" s="60" t="s">
        <v>961</v>
      </c>
      <c r="B8" s="162"/>
      <c r="C8" s="162"/>
      <c r="D8" s="162"/>
      <c r="E8" s="59"/>
    </row>
    <row r="9" spans="1:5" ht="26" x14ac:dyDescent="0.25">
      <c r="A9" s="60" t="s">
        <v>581</v>
      </c>
      <c r="B9" s="166"/>
      <c r="C9" s="166"/>
      <c r="D9" s="166"/>
      <c r="E9" s="59"/>
    </row>
    <row r="10" spans="1:5" ht="13" x14ac:dyDescent="0.25">
      <c r="A10" s="59"/>
      <c r="B10" s="162"/>
      <c r="C10" s="162"/>
      <c r="D10" s="162"/>
      <c r="E10" s="59"/>
    </row>
    <row r="11" spans="1:5" ht="15.5" x14ac:dyDescent="0.35">
      <c r="A11" s="467" t="s">
        <v>111</v>
      </c>
      <c r="B11" s="468"/>
      <c r="C11" s="468"/>
      <c r="D11" s="468"/>
      <c r="E11" s="469"/>
    </row>
    <row r="12" spans="1:5" ht="13" x14ac:dyDescent="0.25">
      <c r="A12" s="165" t="s">
        <v>822</v>
      </c>
      <c r="B12" s="465"/>
      <c r="C12" s="465"/>
      <c r="D12" s="465"/>
      <c r="E12" s="466"/>
    </row>
    <row r="13" spans="1:5" ht="25" x14ac:dyDescent="0.25">
      <c r="A13" s="277" t="s">
        <v>962</v>
      </c>
      <c r="B13" s="459"/>
      <c r="C13" s="459"/>
      <c r="D13" s="459"/>
      <c r="E13" s="461"/>
    </row>
    <row r="14" spans="1:5" ht="13" x14ac:dyDescent="0.25">
      <c r="A14" s="60" t="s">
        <v>464</v>
      </c>
      <c r="B14" s="162"/>
      <c r="C14" s="162"/>
      <c r="D14" s="162"/>
      <c r="E14" s="59"/>
    </row>
    <row r="15" spans="1:5" ht="26" x14ac:dyDescent="0.25">
      <c r="A15" s="60" t="s">
        <v>580</v>
      </c>
      <c r="B15" s="162"/>
      <c r="C15" s="162"/>
      <c r="D15" s="162"/>
      <c r="E15" s="59"/>
    </row>
    <row r="16" spans="1:5" ht="26" x14ac:dyDescent="0.25">
      <c r="A16" s="60" t="s">
        <v>185</v>
      </c>
      <c r="B16" s="162"/>
      <c r="C16" s="162"/>
      <c r="D16" s="162"/>
      <c r="E16" s="59"/>
    </row>
    <row r="17" spans="1:5" ht="26" x14ac:dyDescent="0.25">
      <c r="A17" s="60" t="s">
        <v>823</v>
      </c>
      <c r="B17" s="162"/>
      <c r="C17" s="162"/>
      <c r="D17" s="162"/>
      <c r="E17" s="59"/>
    </row>
    <row r="18" spans="1:5" ht="13" x14ac:dyDescent="0.25">
      <c r="A18" s="60" t="s">
        <v>186</v>
      </c>
      <c r="B18" s="162"/>
      <c r="C18" s="162"/>
      <c r="D18" s="162"/>
      <c r="E18" s="59"/>
    </row>
    <row r="19" spans="1:5" ht="26" x14ac:dyDescent="0.25">
      <c r="A19" s="60" t="s">
        <v>187</v>
      </c>
      <c r="B19" s="162"/>
      <c r="C19" s="162"/>
      <c r="D19" s="162"/>
      <c r="E19" s="59"/>
    </row>
    <row r="20" spans="1:5" ht="52" x14ac:dyDescent="0.25">
      <c r="A20" s="60" t="s">
        <v>583</v>
      </c>
      <c r="B20" s="162"/>
      <c r="C20" s="162"/>
      <c r="D20" s="162"/>
      <c r="E20" s="59"/>
    </row>
    <row r="21" spans="1:5" ht="39" x14ac:dyDescent="0.25">
      <c r="A21" s="60" t="s">
        <v>584</v>
      </c>
      <c r="B21" s="162"/>
      <c r="C21" s="162"/>
      <c r="D21" s="162"/>
      <c r="E21" s="59"/>
    </row>
    <row r="22" spans="1:5" ht="13" x14ac:dyDescent="0.25">
      <c r="A22" s="60" t="s">
        <v>579</v>
      </c>
      <c r="B22" s="162"/>
      <c r="C22" s="162"/>
      <c r="D22" s="162"/>
      <c r="E22" s="59"/>
    </row>
    <row r="23" spans="1:5" ht="39" x14ac:dyDescent="0.25">
      <c r="A23" s="60" t="s">
        <v>585</v>
      </c>
      <c r="B23" s="162"/>
      <c r="C23" s="162"/>
      <c r="D23" s="162"/>
      <c r="E23" s="59"/>
    </row>
    <row r="24" spans="1:5" ht="13" x14ac:dyDescent="0.25">
      <c r="A24" s="59"/>
      <c r="B24" s="162"/>
      <c r="C24" s="162"/>
      <c r="D24" s="162"/>
      <c r="E24" s="59"/>
    </row>
    <row r="25" spans="1:5" ht="13" x14ac:dyDescent="0.25">
      <c r="A25" s="14"/>
      <c r="B25" s="12"/>
      <c r="C25" s="12"/>
      <c r="D25" s="12"/>
      <c r="E25" s="14"/>
    </row>
    <row r="26" spans="1:5" ht="13" x14ac:dyDescent="0.25">
      <c r="A26" s="14"/>
      <c r="B26" s="12"/>
      <c r="C26" s="12"/>
      <c r="D26" s="12"/>
      <c r="E26" s="14"/>
    </row>
    <row r="27" spans="1:5" ht="13" x14ac:dyDescent="0.25">
      <c r="A27" s="13"/>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3"/>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3"/>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3"/>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3"/>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3">
      <c r="A57" s="14"/>
      <c r="B57" s="15"/>
      <c r="C57" s="16"/>
      <c r="D57" s="16"/>
      <c r="E57" s="14"/>
    </row>
    <row r="58" spans="1:5" ht="13" x14ac:dyDescent="0.3">
      <c r="A58" s="13"/>
      <c r="B58" s="15"/>
      <c r="C58" s="16"/>
      <c r="D58" s="16"/>
      <c r="E58" s="14"/>
    </row>
    <row r="59" spans="1:5" ht="13" x14ac:dyDescent="0.3">
      <c r="A59" s="14"/>
      <c r="B59" s="15"/>
      <c r="C59" s="16"/>
      <c r="D59" s="16"/>
      <c r="E59" s="14"/>
    </row>
  </sheetData>
  <sheetProtection sheet="1" selectLockedCells="1"/>
  <mergeCells count="7">
    <mergeCell ref="B2:E2"/>
    <mergeCell ref="B12:B13"/>
    <mergeCell ref="C12:C13"/>
    <mergeCell ref="D12:D13"/>
    <mergeCell ref="E12:E13"/>
    <mergeCell ref="A11:E11"/>
    <mergeCell ref="A6:E6"/>
  </mergeCells>
  <phoneticPr fontId="0" type="noConversion"/>
  <dataValidations count="2">
    <dataValidation type="list" allowBlank="1" showDropDown="1" showInputMessage="1" showErrorMessage="1" errorTitle="Stopp" error="Hier können Sie nur ein &quot;x&quot; eingeben!" sqref="B12:D12 B8:D10 B14:D24" xr:uid="{00000000-0002-0000-1300-000001000000}">
      <formula1>x</formula1>
    </dataValidation>
    <dataValidation allowBlank="1" showInputMessage="1" showErrorMessage="1" promptTitle="Freies Feld" prompt="Hier können Sie ein eigenes Kriterium anführen!" sqref="A24 A10" xr:uid="{00000000-0002-0000-1300-000000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Medium,Standard"&amp;8Kaninchenhaltung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7">
    <tabColor indexed="10"/>
    <pageSetUpPr fitToPage="1"/>
  </sheetPr>
  <dimension ref="A1:E66"/>
  <sheetViews>
    <sheetView showGridLines="0" showRowColHeaders="0" topLeftCell="A29" zoomScale="120" zoomScaleNormal="120" workbookViewId="0">
      <selection activeCell="B44" sqref="B44"/>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11" customFormat="1" ht="24.9" customHeight="1" x14ac:dyDescent="0.25">
      <c r="A1" s="151" t="s">
        <v>494</v>
      </c>
      <c r="B1" s="97"/>
      <c r="C1" s="97"/>
      <c r="D1" s="97"/>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94" t="str">
        <f>CONCATENATE(Listen!H14&amp;'Allg Daten'!D16)</f>
        <v xml:space="preserve">Datum Bericht:         </v>
      </c>
      <c r="B5" s="159"/>
      <c r="C5" s="159"/>
      <c r="D5" s="160" t="s">
        <v>123</v>
      </c>
      <c r="E5" s="161" t="s">
        <v>554</v>
      </c>
    </row>
    <row r="6" spans="1:5" ht="13" customHeight="1" x14ac:dyDescent="0.25">
      <c r="A6" s="473" t="s">
        <v>865</v>
      </c>
      <c r="B6" s="473"/>
      <c r="C6" s="473"/>
      <c r="D6" s="473"/>
      <c r="E6" s="473"/>
    </row>
    <row r="7" spans="1:5" ht="13" customHeight="1" x14ac:dyDescent="0.25">
      <c r="A7" s="473"/>
      <c r="B7" s="473"/>
      <c r="C7" s="473"/>
      <c r="D7" s="473"/>
      <c r="E7" s="473"/>
    </row>
    <row r="8" spans="1:5" ht="13" x14ac:dyDescent="0.25">
      <c r="A8" s="60" t="s">
        <v>828</v>
      </c>
      <c r="B8" s="195"/>
      <c r="C8" s="162"/>
      <c r="D8" s="162"/>
      <c r="E8" s="76"/>
    </row>
    <row r="9" spans="1:5" ht="13" x14ac:dyDescent="0.25">
      <c r="A9" s="197" t="s">
        <v>188</v>
      </c>
      <c r="B9" s="162"/>
      <c r="C9" s="162"/>
      <c r="D9" s="162"/>
      <c r="E9" s="76"/>
    </row>
    <row r="10" spans="1:5" ht="25" x14ac:dyDescent="0.25">
      <c r="A10" s="60" t="s">
        <v>839</v>
      </c>
      <c r="B10" s="162"/>
      <c r="C10" s="162"/>
      <c r="D10" s="162"/>
      <c r="E10" s="59"/>
    </row>
    <row r="11" spans="1:5" ht="13" x14ac:dyDescent="0.25">
      <c r="A11" s="59"/>
      <c r="B11" s="162"/>
      <c r="C11" s="162"/>
      <c r="D11" s="162"/>
      <c r="E11" s="59"/>
    </row>
    <row r="12" spans="1:5" ht="15.5" x14ac:dyDescent="0.25">
      <c r="A12" s="336" t="s">
        <v>801</v>
      </c>
      <c r="B12" s="337"/>
      <c r="C12" s="337"/>
      <c r="D12" s="337"/>
      <c r="E12" s="338"/>
    </row>
    <row r="13" spans="1:5" ht="39" x14ac:dyDescent="0.25">
      <c r="A13" s="198" t="s">
        <v>840</v>
      </c>
      <c r="B13" s="162"/>
      <c r="C13" s="162"/>
      <c r="D13" s="162"/>
      <c r="E13" s="59"/>
    </row>
    <row r="14" spans="1:5" ht="57" x14ac:dyDescent="0.25">
      <c r="A14" s="198" t="s">
        <v>843</v>
      </c>
      <c r="B14" s="164"/>
      <c r="C14" s="164"/>
      <c r="D14" s="164"/>
      <c r="E14" s="77"/>
    </row>
    <row r="15" spans="1:5" ht="39" x14ac:dyDescent="0.25">
      <c r="A15" s="198" t="s">
        <v>455</v>
      </c>
      <c r="B15" s="162"/>
      <c r="C15" s="162"/>
      <c r="D15" s="162"/>
      <c r="E15" s="59"/>
    </row>
    <row r="16" spans="1:5" ht="38" x14ac:dyDescent="0.25">
      <c r="A16" s="198" t="s">
        <v>829</v>
      </c>
      <c r="B16" s="162"/>
      <c r="C16" s="162"/>
      <c r="D16" s="162"/>
      <c r="E16" s="59"/>
    </row>
    <row r="17" spans="1:5" ht="13" x14ac:dyDescent="0.25">
      <c r="A17" s="59"/>
      <c r="B17" s="162"/>
      <c r="C17" s="162"/>
      <c r="D17" s="162"/>
      <c r="E17" s="59"/>
    </row>
    <row r="18" spans="1:5" ht="15.5" x14ac:dyDescent="0.25">
      <c r="A18" s="336" t="s">
        <v>803</v>
      </c>
      <c r="B18" s="337"/>
      <c r="C18" s="337"/>
      <c r="D18" s="337"/>
      <c r="E18" s="338"/>
    </row>
    <row r="19" spans="1:5" ht="49" x14ac:dyDescent="0.25">
      <c r="A19" s="60" t="s">
        <v>830</v>
      </c>
      <c r="B19" s="458"/>
      <c r="C19" s="458"/>
      <c r="D19" s="458"/>
      <c r="E19" s="460"/>
    </row>
    <row r="20" spans="1:5" ht="24" x14ac:dyDescent="0.25">
      <c r="A20" s="281" t="s">
        <v>905</v>
      </c>
      <c r="B20" s="459"/>
      <c r="C20" s="459"/>
      <c r="D20" s="459"/>
      <c r="E20" s="461"/>
    </row>
    <row r="21" spans="1:5" ht="26" x14ac:dyDescent="0.25">
      <c r="A21" s="60" t="s">
        <v>117</v>
      </c>
      <c r="B21" s="162"/>
      <c r="C21" s="162"/>
      <c r="D21" s="162"/>
      <c r="E21" s="59"/>
    </row>
    <row r="22" spans="1:5" ht="26.15" customHeight="1" x14ac:dyDescent="0.25">
      <c r="A22" s="60" t="s">
        <v>190</v>
      </c>
      <c r="B22" s="162"/>
      <c r="C22" s="162"/>
      <c r="D22" s="162"/>
      <c r="E22" s="59"/>
    </row>
    <row r="23" spans="1:5" ht="26" x14ac:dyDescent="0.25">
      <c r="A23" s="60" t="s">
        <v>191</v>
      </c>
      <c r="B23" s="162"/>
      <c r="C23" s="162"/>
      <c r="D23" s="162"/>
      <c r="E23" s="59"/>
    </row>
    <row r="24" spans="1:5" ht="39" x14ac:dyDescent="0.25">
      <c r="A24" s="60" t="s">
        <v>831</v>
      </c>
      <c r="B24" s="162"/>
      <c r="C24" s="162"/>
      <c r="D24" s="162"/>
      <c r="E24" s="59"/>
    </row>
    <row r="25" spans="1:5" ht="26" x14ac:dyDescent="0.25">
      <c r="A25" s="60" t="s">
        <v>832</v>
      </c>
      <c r="B25" s="162"/>
      <c r="C25" s="162"/>
      <c r="D25" s="162"/>
      <c r="E25" s="59"/>
    </row>
    <row r="26" spans="1:5" ht="49" x14ac:dyDescent="0.25">
      <c r="A26" s="60" t="s">
        <v>834</v>
      </c>
      <c r="B26" s="162"/>
      <c r="C26" s="162"/>
      <c r="D26" s="162"/>
      <c r="E26" s="59"/>
    </row>
    <row r="27" spans="1:5" ht="38" x14ac:dyDescent="0.25">
      <c r="A27" s="165" t="s">
        <v>841</v>
      </c>
      <c r="B27" s="162"/>
      <c r="C27" s="162"/>
      <c r="D27" s="162"/>
      <c r="E27" s="59"/>
    </row>
    <row r="28" spans="1:5" ht="50" x14ac:dyDescent="0.25">
      <c r="A28" s="198" t="s">
        <v>838</v>
      </c>
      <c r="B28" s="162"/>
      <c r="C28" s="162"/>
      <c r="D28" s="162"/>
      <c r="E28" s="59"/>
    </row>
    <row r="29" spans="1:5" ht="28" x14ac:dyDescent="0.25">
      <c r="A29" s="60" t="s">
        <v>833</v>
      </c>
      <c r="B29" s="162"/>
      <c r="C29" s="162"/>
      <c r="D29" s="162"/>
      <c r="E29" s="59"/>
    </row>
    <row r="30" spans="1:5" ht="13" x14ac:dyDescent="0.25">
      <c r="A30" s="59"/>
      <c r="B30" s="162"/>
      <c r="C30" s="162"/>
      <c r="D30" s="162"/>
      <c r="E30" s="59"/>
    </row>
    <row r="31" spans="1:5" ht="15.5" x14ac:dyDescent="0.25">
      <c r="A31" s="336" t="s">
        <v>804</v>
      </c>
      <c r="B31" s="337"/>
      <c r="C31" s="337"/>
      <c r="D31" s="337"/>
      <c r="E31" s="338"/>
    </row>
    <row r="32" spans="1:5" ht="50" x14ac:dyDescent="0.25">
      <c r="A32" s="60" t="s">
        <v>842</v>
      </c>
      <c r="B32" s="162"/>
      <c r="C32" s="162"/>
      <c r="D32" s="162"/>
      <c r="E32" s="59"/>
    </row>
    <row r="33" spans="1:5" ht="39" x14ac:dyDescent="0.25">
      <c r="A33" s="60" t="s">
        <v>844</v>
      </c>
      <c r="B33" s="162"/>
      <c r="C33" s="162"/>
      <c r="D33" s="162"/>
      <c r="E33" s="59"/>
    </row>
    <row r="34" spans="1:5" ht="13" x14ac:dyDescent="0.25">
      <c r="A34" s="60" t="s">
        <v>189</v>
      </c>
      <c r="B34" s="162"/>
      <c r="C34" s="162"/>
      <c r="D34" s="162"/>
      <c r="E34" s="59"/>
    </row>
    <row r="35" spans="1:5" ht="38" x14ac:dyDescent="0.25">
      <c r="A35" s="60" t="s">
        <v>835</v>
      </c>
      <c r="B35" s="162"/>
      <c r="C35" s="162"/>
      <c r="D35" s="162"/>
      <c r="E35" s="59"/>
    </row>
    <row r="36" spans="1:5" ht="13" x14ac:dyDescent="0.25">
      <c r="A36" s="59"/>
      <c r="B36" s="162"/>
      <c r="C36" s="162"/>
      <c r="D36" s="162"/>
      <c r="E36" s="59"/>
    </row>
    <row r="37" spans="1:5" ht="15.5" x14ac:dyDescent="0.25">
      <c r="A37" s="336" t="s">
        <v>429</v>
      </c>
      <c r="B37" s="337"/>
      <c r="C37" s="337"/>
      <c r="D37" s="337"/>
      <c r="E37" s="338"/>
    </row>
    <row r="38" spans="1:5" ht="49" x14ac:dyDescent="0.25">
      <c r="A38" s="60" t="s">
        <v>870</v>
      </c>
      <c r="B38" s="162"/>
      <c r="C38" s="162"/>
      <c r="D38" s="162"/>
      <c r="E38" s="59"/>
    </row>
    <row r="39" spans="1:5" ht="13" x14ac:dyDescent="0.25">
      <c r="A39" s="60" t="s">
        <v>837</v>
      </c>
      <c r="B39" s="162"/>
      <c r="C39" s="162"/>
      <c r="D39" s="162"/>
      <c r="E39" s="59"/>
    </row>
    <row r="40" spans="1:5" ht="38" x14ac:dyDescent="0.25">
      <c r="A40" s="60" t="s">
        <v>836</v>
      </c>
      <c r="B40" s="162"/>
      <c r="C40" s="162"/>
      <c r="D40" s="162"/>
      <c r="E40" s="59"/>
    </row>
    <row r="41" spans="1:5" ht="13" x14ac:dyDescent="0.25">
      <c r="A41" s="59"/>
      <c r="B41" s="162"/>
      <c r="C41" s="162"/>
      <c r="D41" s="162"/>
      <c r="E41" s="59"/>
    </row>
    <row r="42" spans="1:5" ht="15.5" x14ac:dyDescent="0.25">
      <c r="A42" s="336" t="s">
        <v>412</v>
      </c>
      <c r="B42" s="337"/>
      <c r="C42" s="337"/>
      <c r="D42" s="337"/>
      <c r="E42" s="338"/>
    </row>
    <row r="43" spans="1:5" ht="65" x14ac:dyDescent="0.25">
      <c r="A43" s="60" t="s">
        <v>963</v>
      </c>
      <c r="B43" s="162"/>
      <c r="C43" s="162"/>
      <c r="D43" s="162"/>
      <c r="E43" s="59"/>
    </row>
    <row r="44" spans="1:5" ht="26" x14ac:dyDescent="0.25">
      <c r="A44" s="60" t="s">
        <v>456</v>
      </c>
      <c r="B44" s="162"/>
      <c r="C44" s="162"/>
      <c r="D44" s="162"/>
      <c r="E44" s="59"/>
    </row>
    <row r="45" spans="1:5" ht="26" x14ac:dyDescent="0.25">
      <c r="A45" s="60" t="s">
        <v>0</v>
      </c>
      <c r="B45" s="162"/>
      <c r="C45" s="162"/>
      <c r="D45" s="162"/>
      <c r="E45" s="59"/>
    </row>
    <row r="46" spans="1:5" ht="13" x14ac:dyDescent="0.25">
      <c r="A46" s="59"/>
      <c r="B46" s="162"/>
      <c r="C46" s="162"/>
      <c r="D46" s="162"/>
      <c r="E46" s="59"/>
    </row>
    <row r="47" spans="1:5" ht="13" x14ac:dyDescent="0.25">
      <c r="A47" s="14"/>
      <c r="B47" s="12"/>
      <c r="C47" s="12"/>
      <c r="D47" s="12"/>
      <c r="E47" s="14"/>
    </row>
    <row r="48" spans="1:5" ht="13" x14ac:dyDescent="0.25">
      <c r="A48" s="14"/>
      <c r="B48" s="12"/>
      <c r="C48" s="12"/>
      <c r="D48" s="12"/>
      <c r="E48" s="14"/>
    </row>
    <row r="49" spans="1:5" ht="13" x14ac:dyDescent="0.25">
      <c r="A49" s="13"/>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3"/>
      <c r="B55" s="12"/>
      <c r="C55" s="12"/>
      <c r="D55" s="12"/>
      <c r="E55" s="14"/>
    </row>
    <row r="56" spans="1:5" ht="13" x14ac:dyDescent="0.25">
      <c r="A56" s="14"/>
      <c r="B56" s="12"/>
      <c r="C56" s="12"/>
      <c r="D56" s="12"/>
      <c r="E56" s="14"/>
    </row>
    <row r="57" spans="1:5" ht="13" x14ac:dyDescent="0.25">
      <c r="A57" s="14"/>
      <c r="B57" s="12"/>
      <c r="C57" s="12"/>
      <c r="D57" s="12"/>
      <c r="E57" s="14"/>
    </row>
    <row r="58" spans="1:5" ht="13" x14ac:dyDescent="0.25">
      <c r="A58" s="14"/>
      <c r="B58" s="12"/>
      <c r="C58" s="12"/>
      <c r="D58" s="12"/>
      <c r="E58" s="14"/>
    </row>
    <row r="59" spans="1:5" ht="13" x14ac:dyDescent="0.25">
      <c r="A59" s="14"/>
      <c r="B59" s="12"/>
      <c r="C59" s="12"/>
      <c r="D59" s="12"/>
      <c r="E59" s="14"/>
    </row>
    <row r="60" spans="1:5" ht="13" x14ac:dyDescent="0.25">
      <c r="A60" s="13"/>
      <c r="B60" s="12"/>
      <c r="C60" s="12"/>
      <c r="D60" s="12"/>
      <c r="E60" s="14"/>
    </row>
    <row r="61" spans="1:5" ht="13" x14ac:dyDescent="0.25">
      <c r="A61" s="14"/>
      <c r="B61" s="12"/>
      <c r="C61" s="12"/>
      <c r="D61" s="12"/>
      <c r="E61" s="14"/>
    </row>
    <row r="62" spans="1:5" ht="13" x14ac:dyDescent="0.25">
      <c r="A62" s="14"/>
      <c r="B62" s="12"/>
      <c r="C62" s="12"/>
      <c r="D62" s="12"/>
      <c r="E62" s="14"/>
    </row>
    <row r="63" spans="1:5" ht="13" x14ac:dyDescent="0.25">
      <c r="A63" s="14"/>
      <c r="B63" s="12"/>
      <c r="C63" s="12"/>
      <c r="D63" s="12"/>
      <c r="E63" s="14"/>
    </row>
    <row r="64" spans="1:5" ht="13" x14ac:dyDescent="0.3">
      <c r="A64" s="14"/>
      <c r="B64" s="15"/>
      <c r="C64" s="16"/>
      <c r="D64" s="16"/>
      <c r="E64" s="14"/>
    </row>
    <row r="65" spans="1:5" ht="13" x14ac:dyDescent="0.3">
      <c r="A65" s="13"/>
      <c r="B65" s="15"/>
      <c r="C65" s="16"/>
      <c r="D65" s="16"/>
      <c r="E65" s="14"/>
    </row>
    <row r="66" spans="1:5" ht="13" x14ac:dyDescent="0.3">
      <c r="A66" s="14"/>
      <c r="B66" s="15"/>
      <c r="C66" s="16"/>
      <c r="D66" s="16"/>
      <c r="E66" s="14"/>
    </row>
  </sheetData>
  <sheetProtection sheet="1" selectLockedCells="1"/>
  <mergeCells count="11">
    <mergeCell ref="A42:E42"/>
    <mergeCell ref="A37:E37"/>
    <mergeCell ref="A31:E31"/>
    <mergeCell ref="A18:E18"/>
    <mergeCell ref="A12:E12"/>
    <mergeCell ref="B2:E2"/>
    <mergeCell ref="B19:B20"/>
    <mergeCell ref="C19:C20"/>
    <mergeCell ref="D19:D20"/>
    <mergeCell ref="E19:E20"/>
    <mergeCell ref="A6:E7"/>
  </mergeCells>
  <phoneticPr fontId="0" type="noConversion"/>
  <dataValidations count="2">
    <dataValidation allowBlank="1" showInputMessage="1" showErrorMessage="1" promptTitle="Freies Feld" prompt="Hier können Sie ein eigenes Kriterium anführen!" sqref="A46 A41 A36 A30 A17 A11" xr:uid="{00000000-0002-0000-1400-000000000000}"/>
    <dataValidation type="list" allowBlank="1" showDropDown="1" showInputMessage="1" showErrorMessage="1" errorTitle="Stopp" error="Hier können Sie nur ein &quot;x&quot; eingeben!" sqref="B43:D46 B19:D19 B38:D41 B32:D36 B21:D30 B13:D17 B8:D11" xr:uid="{00000000-0002-0000-14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Medium,Standard"&amp;8Legehennenhaltung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8">
    <tabColor indexed="10"/>
    <pageSetUpPr fitToPage="1"/>
  </sheetPr>
  <dimension ref="A1:E68"/>
  <sheetViews>
    <sheetView showGridLines="0" showRowColHeaders="0" topLeftCell="A8" zoomScaleNormal="100" workbookViewId="0">
      <selection activeCell="E16" sqref="E16:E1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496</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3" x14ac:dyDescent="0.25">
      <c r="A6" s="60" t="s">
        <v>188</v>
      </c>
      <c r="B6" s="162"/>
      <c r="C6" s="162"/>
      <c r="D6" s="162"/>
      <c r="E6" s="59"/>
    </row>
    <row r="7" spans="1:5" ht="37" x14ac:dyDescent="0.25">
      <c r="A7" s="60" t="s">
        <v>790</v>
      </c>
      <c r="B7" s="162"/>
      <c r="C7" s="162"/>
      <c r="D7" s="162"/>
      <c r="E7" s="59"/>
    </row>
    <row r="8" spans="1:5" ht="13" x14ac:dyDescent="0.25">
      <c r="A8" s="60" t="s">
        <v>115</v>
      </c>
      <c r="B8" s="162"/>
      <c r="C8" s="162"/>
      <c r="D8" s="162"/>
      <c r="E8" s="59"/>
    </row>
    <row r="9" spans="1:5" ht="13" x14ac:dyDescent="0.25">
      <c r="A9" s="60" t="s">
        <v>116</v>
      </c>
      <c r="B9" s="162"/>
      <c r="C9" s="162"/>
      <c r="D9" s="162"/>
      <c r="E9" s="59"/>
    </row>
    <row r="10" spans="1:5" ht="13" x14ac:dyDescent="0.25">
      <c r="A10" s="59"/>
      <c r="B10" s="162"/>
      <c r="C10" s="162"/>
      <c r="D10" s="162"/>
      <c r="E10" s="59"/>
    </row>
    <row r="11" spans="1:5" ht="15.5" x14ac:dyDescent="0.25">
      <c r="A11" s="336" t="s">
        <v>801</v>
      </c>
      <c r="B11" s="337"/>
      <c r="C11" s="337"/>
      <c r="D11" s="337"/>
      <c r="E11" s="338"/>
    </row>
    <row r="12" spans="1:5" ht="49" x14ac:dyDescent="0.25">
      <c r="A12" s="60" t="s">
        <v>825</v>
      </c>
      <c r="B12" s="162"/>
      <c r="C12" s="162"/>
      <c r="D12" s="162"/>
      <c r="E12" s="59"/>
    </row>
    <row r="13" spans="1:5" ht="53.5" x14ac:dyDescent="0.25">
      <c r="A13" s="60" t="s">
        <v>915</v>
      </c>
      <c r="B13" s="162"/>
      <c r="C13" s="162"/>
      <c r="D13" s="162"/>
      <c r="E13" s="59"/>
    </row>
    <row r="14" spans="1:5" ht="13" x14ac:dyDescent="0.25">
      <c r="A14" s="59"/>
      <c r="B14" s="162"/>
      <c r="C14" s="162"/>
      <c r="D14" s="162"/>
      <c r="E14" s="59"/>
    </row>
    <row r="15" spans="1:5" ht="15.5" x14ac:dyDescent="0.25">
      <c r="A15" s="336" t="s">
        <v>803</v>
      </c>
      <c r="B15" s="337"/>
      <c r="C15" s="337"/>
      <c r="D15" s="337"/>
      <c r="E15" s="338"/>
    </row>
    <row r="16" spans="1:5" ht="13" x14ac:dyDescent="0.25">
      <c r="A16" s="60" t="s">
        <v>822</v>
      </c>
      <c r="B16" s="458"/>
      <c r="C16" s="458"/>
      <c r="D16" s="458"/>
      <c r="E16" s="460"/>
    </row>
    <row r="17" spans="1:5" ht="26" x14ac:dyDescent="0.25">
      <c r="A17" s="282" t="s">
        <v>821</v>
      </c>
      <c r="B17" s="459"/>
      <c r="C17" s="459"/>
      <c r="D17" s="459"/>
      <c r="E17" s="461"/>
    </row>
    <row r="18" spans="1:5" ht="26" x14ac:dyDescent="0.25">
      <c r="A18" s="60" t="s">
        <v>826</v>
      </c>
      <c r="B18" s="162"/>
      <c r="C18" s="162"/>
      <c r="D18" s="162"/>
      <c r="E18" s="59"/>
    </row>
    <row r="19" spans="1:5" ht="13" x14ac:dyDescent="0.25">
      <c r="A19" s="60" t="s">
        <v>203</v>
      </c>
      <c r="B19" s="162"/>
      <c r="C19" s="162"/>
      <c r="D19" s="162"/>
      <c r="E19" s="59"/>
    </row>
    <row r="20" spans="1:5" ht="13" x14ac:dyDescent="0.25">
      <c r="A20" s="60" t="s">
        <v>793</v>
      </c>
      <c r="B20" s="162"/>
      <c r="C20" s="162"/>
      <c r="D20" s="162"/>
      <c r="E20" s="59"/>
    </row>
    <row r="21" spans="1:5" ht="26" x14ac:dyDescent="0.25">
      <c r="A21" s="60" t="s">
        <v>791</v>
      </c>
      <c r="B21" s="162"/>
      <c r="C21" s="162"/>
      <c r="D21" s="162"/>
      <c r="E21" s="59"/>
    </row>
    <row r="22" spans="1:5" ht="26" x14ac:dyDescent="0.25">
      <c r="A22" s="60" t="s">
        <v>191</v>
      </c>
      <c r="B22" s="162"/>
      <c r="C22" s="162"/>
      <c r="D22" s="162"/>
      <c r="E22" s="59"/>
    </row>
    <row r="23" spans="1:5" ht="65" x14ac:dyDescent="0.25">
      <c r="A23" s="60" t="s">
        <v>458</v>
      </c>
      <c r="B23" s="162"/>
      <c r="C23" s="162"/>
      <c r="D23" s="162"/>
      <c r="E23" s="59"/>
    </row>
    <row r="24" spans="1:5" ht="41" x14ac:dyDescent="0.25">
      <c r="A24" s="60" t="s">
        <v>827</v>
      </c>
      <c r="B24" s="162"/>
      <c r="C24" s="162"/>
      <c r="D24" s="162"/>
      <c r="E24" s="59"/>
    </row>
    <row r="25" spans="1:5" ht="13" x14ac:dyDescent="0.25">
      <c r="A25" s="59"/>
      <c r="B25" s="162"/>
      <c r="C25" s="162"/>
      <c r="D25" s="162"/>
      <c r="E25" s="59"/>
    </row>
    <row r="26" spans="1:5" ht="15.5" x14ac:dyDescent="0.25">
      <c r="A26" s="336" t="s">
        <v>804</v>
      </c>
      <c r="B26" s="337"/>
      <c r="C26" s="337"/>
      <c r="D26" s="337"/>
      <c r="E26" s="338"/>
    </row>
    <row r="27" spans="1:5" ht="28" x14ac:dyDescent="0.25">
      <c r="A27" s="60" t="s">
        <v>824</v>
      </c>
      <c r="B27" s="162"/>
      <c r="C27" s="162"/>
      <c r="D27" s="162"/>
      <c r="E27" s="59"/>
    </row>
    <row r="28" spans="1:5" ht="26" x14ac:dyDescent="0.25">
      <c r="A28" s="60" t="s">
        <v>114</v>
      </c>
      <c r="B28" s="162"/>
      <c r="C28" s="162"/>
      <c r="D28" s="162"/>
      <c r="E28" s="59"/>
    </row>
    <row r="29" spans="1:5" ht="26" x14ac:dyDescent="0.25">
      <c r="A29" s="60" t="s">
        <v>794</v>
      </c>
      <c r="B29" s="162"/>
      <c r="C29" s="162"/>
      <c r="D29" s="162"/>
      <c r="E29" s="59"/>
    </row>
    <row r="30" spans="1:5" ht="13" x14ac:dyDescent="0.25">
      <c r="A30" s="59"/>
      <c r="B30" s="162"/>
      <c r="C30" s="162"/>
      <c r="D30" s="162"/>
      <c r="E30" s="59"/>
    </row>
    <row r="31" spans="1:5" ht="15.5" x14ac:dyDescent="0.25">
      <c r="A31" s="336" t="s">
        <v>429</v>
      </c>
      <c r="B31" s="337"/>
      <c r="C31" s="337"/>
      <c r="D31" s="337"/>
      <c r="E31" s="338"/>
    </row>
    <row r="32" spans="1:5" ht="39" x14ac:dyDescent="0.25">
      <c r="A32" s="60" t="s">
        <v>796</v>
      </c>
      <c r="B32" s="162"/>
      <c r="C32" s="162"/>
      <c r="D32" s="162"/>
      <c r="E32" s="59"/>
    </row>
    <row r="33" spans="1:5" ht="13" x14ac:dyDescent="0.25">
      <c r="A33" s="59"/>
      <c r="B33" s="162"/>
      <c r="C33" s="162"/>
      <c r="D33" s="162"/>
      <c r="E33" s="59"/>
    </row>
    <row r="34" spans="1:5" ht="15.5" x14ac:dyDescent="0.25">
      <c r="A34" s="336" t="s">
        <v>412</v>
      </c>
      <c r="B34" s="337"/>
      <c r="C34" s="337"/>
      <c r="D34" s="337"/>
      <c r="E34" s="338"/>
    </row>
    <row r="35" spans="1:5" ht="52" x14ac:dyDescent="0.25">
      <c r="A35" s="60" t="s">
        <v>800</v>
      </c>
      <c r="B35" s="59"/>
      <c r="C35" s="59"/>
      <c r="D35" s="59"/>
      <c r="E35" s="59"/>
    </row>
    <row r="36" spans="1:5" ht="13" x14ac:dyDescent="0.25">
      <c r="A36" s="59"/>
      <c r="B36" s="162"/>
      <c r="C36" s="162"/>
      <c r="D36" s="162"/>
      <c r="E36" s="59"/>
    </row>
    <row r="37" spans="1:5" ht="13" x14ac:dyDescent="0.25">
      <c r="A37" s="14"/>
      <c r="B37" s="12"/>
      <c r="C37" s="12"/>
      <c r="D37" s="12"/>
      <c r="E37" s="14"/>
    </row>
    <row r="38" spans="1:5" ht="83.25" customHeight="1"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72" customHeight="1"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3"/>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3"/>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3"/>
      <c r="B57" s="12"/>
      <c r="C57" s="12"/>
      <c r="D57" s="12"/>
      <c r="E57" s="14"/>
    </row>
    <row r="58" spans="1:5" ht="13" x14ac:dyDescent="0.25">
      <c r="A58" s="14"/>
      <c r="B58" s="12"/>
      <c r="C58" s="12"/>
      <c r="D58" s="12"/>
      <c r="E58" s="14"/>
    </row>
    <row r="59" spans="1:5" ht="13" x14ac:dyDescent="0.25">
      <c r="A59" s="14"/>
      <c r="B59" s="12"/>
      <c r="C59" s="12"/>
      <c r="D59" s="12"/>
      <c r="E59" s="14"/>
    </row>
    <row r="60" spans="1:5" ht="13" x14ac:dyDescent="0.25">
      <c r="A60" s="14"/>
      <c r="B60" s="12"/>
      <c r="C60" s="12"/>
      <c r="D60" s="12"/>
      <c r="E60" s="14"/>
    </row>
    <row r="61" spans="1:5" ht="13" x14ac:dyDescent="0.25">
      <c r="A61" s="14"/>
      <c r="B61" s="12"/>
      <c r="C61" s="12"/>
      <c r="D61" s="12"/>
      <c r="E61" s="14"/>
    </row>
    <row r="62" spans="1:5" ht="13" x14ac:dyDescent="0.25">
      <c r="A62" s="13"/>
      <c r="B62" s="12"/>
      <c r="C62" s="12"/>
      <c r="D62" s="12"/>
      <c r="E62" s="14"/>
    </row>
    <row r="63" spans="1:5" ht="13" x14ac:dyDescent="0.25">
      <c r="A63" s="14"/>
      <c r="B63" s="12"/>
      <c r="C63" s="12"/>
      <c r="D63" s="12"/>
      <c r="E63" s="14"/>
    </row>
    <row r="64" spans="1:5" ht="13" x14ac:dyDescent="0.25">
      <c r="A64" s="14"/>
      <c r="B64" s="12"/>
      <c r="C64" s="12"/>
      <c r="D64" s="12"/>
      <c r="E64" s="14"/>
    </row>
    <row r="65" spans="1:5" ht="13" x14ac:dyDescent="0.25">
      <c r="A65" s="14"/>
      <c r="B65" s="12"/>
      <c r="C65" s="12"/>
      <c r="D65" s="12"/>
      <c r="E65" s="14"/>
    </row>
    <row r="66" spans="1:5" ht="13" x14ac:dyDescent="0.3">
      <c r="A66" s="14"/>
      <c r="B66" s="15"/>
      <c r="C66" s="16"/>
      <c r="D66" s="16"/>
      <c r="E66" s="14"/>
    </row>
    <row r="67" spans="1:5" ht="13" x14ac:dyDescent="0.3">
      <c r="A67" s="13"/>
      <c r="B67" s="15"/>
      <c r="C67" s="16"/>
      <c r="D67" s="16"/>
      <c r="E67" s="14"/>
    </row>
    <row r="68" spans="1:5" ht="13" x14ac:dyDescent="0.3">
      <c r="A68" s="14"/>
      <c r="B68" s="15"/>
      <c r="C68" s="16"/>
      <c r="D68" s="16"/>
      <c r="E68" s="14"/>
    </row>
  </sheetData>
  <sheetProtection sheet="1" objects="1" scenarios="1" selectLockedCells="1"/>
  <mergeCells count="10">
    <mergeCell ref="A26:E26"/>
    <mergeCell ref="A31:E31"/>
    <mergeCell ref="A34:E34"/>
    <mergeCell ref="B2:E2"/>
    <mergeCell ref="B16:B17"/>
    <mergeCell ref="C16:C17"/>
    <mergeCell ref="D16:D17"/>
    <mergeCell ref="E16:E17"/>
    <mergeCell ref="A11:E11"/>
    <mergeCell ref="A15:E15"/>
  </mergeCells>
  <phoneticPr fontId="0" type="noConversion"/>
  <dataValidations count="2">
    <dataValidation type="list" allowBlank="1" showDropDown="1" showInputMessage="1" showErrorMessage="1" errorTitle="Stopp" error="Hier können Sie nur ein &quot;x&quot; eingeben!" sqref="B36:D36 B16:D16 B32:D33 B27:D30 B18:D25 B12:D14 B8:D10" xr:uid="{00000000-0002-0000-1600-000001000000}">
      <formula1>x</formula1>
    </dataValidation>
    <dataValidation allowBlank="1" showInputMessage="1" showErrorMessage="1" promptTitle="Freies Feld" prompt="Hier können Sie ein eigenes Kriterium anführen!" sqref="A36 A33 A30 A25 A14 A10" xr:uid="{00000000-0002-0000-1600-000000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Medium,Standard"&amp;8Pouletmast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9">
    <tabColor indexed="10"/>
    <pageSetUpPr fitToPage="1"/>
  </sheetPr>
  <dimension ref="A1:E64"/>
  <sheetViews>
    <sheetView showGridLines="0" showRowColHeaders="0" topLeftCell="A2" zoomScaleNormal="100" workbookViewId="0">
      <selection activeCell="E9" sqref="E9"/>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497</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5.65" customHeight="1" x14ac:dyDescent="0.25">
      <c r="A6" s="60" t="s">
        <v>188</v>
      </c>
      <c r="B6" s="162"/>
      <c r="C6" s="162"/>
      <c r="D6" s="162"/>
      <c r="E6" s="196"/>
    </row>
    <row r="7" spans="1:5" ht="37" x14ac:dyDescent="0.25">
      <c r="A7" s="60" t="s">
        <v>790</v>
      </c>
      <c r="B7" s="162"/>
      <c r="C7" s="162"/>
      <c r="D7" s="162"/>
      <c r="E7" s="59"/>
    </row>
    <row r="8" spans="1:5" ht="15.5" x14ac:dyDescent="0.25">
      <c r="A8" s="336" t="s">
        <v>801</v>
      </c>
      <c r="B8" s="337"/>
      <c r="C8" s="337"/>
      <c r="D8" s="337"/>
      <c r="E8" s="338"/>
    </row>
    <row r="9" spans="1:5" ht="37" x14ac:dyDescent="0.25">
      <c r="A9" s="60" t="s">
        <v>802</v>
      </c>
      <c r="B9" s="162"/>
      <c r="C9" s="162"/>
      <c r="D9" s="162"/>
      <c r="E9" s="59"/>
    </row>
    <row r="10" spans="1:5" ht="37" x14ac:dyDescent="0.25">
      <c r="A10" s="60" t="s">
        <v>964</v>
      </c>
      <c r="B10" s="162"/>
      <c r="C10" s="162"/>
      <c r="D10" s="162"/>
      <c r="E10" s="59"/>
    </row>
    <row r="11" spans="1:5" ht="13" x14ac:dyDescent="0.25">
      <c r="A11" s="59"/>
      <c r="B11" s="162"/>
      <c r="C11" s="162"/>
      <c r="D11" s="162"/>
      <c r="E11" s="59"/>
    </row>
    <row r="12" spans="1:5" ht="15.5" x14ac:dyDescent="0.25">
      <c r="A12" s="336" t="s">
        <v>803</v>
      </c>
      <c r="B12" s="337"/>
      <c r="C12" s="337"/>
      <c r="D12" s="337"/>
      <c r="E12" s="338"/>
    </row>
    <row r="13" spans="1:5" ht="13" x14ac:dyDescent="0.25">
      <c r="A13" s="60" t="s">
        <v>822</v>
      </c>
      <c r="B13" s="458"/>
      <c r="C13" s="458"/>
      <c r="D13" s="458"/>
      <c r="E13" s="460"/>
    </row>
    <row r="14" spans="1:5" ht="26" x14ac:dyDescent="0.25">
      <c r="A14" s="282" t="s">
        <v>821</v>
      </c>
      <c r="B14" s="459"/>
      <c r="C14" s="459"/>
      <c r="D14" s="459"/>
      <c r="E14" s="461"/>
    </row>
    <row r="15" spans="1:5" ht="13" x14ac:dyDescent="0.25">
      <c r="A15" s="60" t="s">
        <v>203</v>
      </c>
      <c r="B15" s="162"/>
      <c r="C15" s="162"/>
      <c r="D15" s="162"/>
      <c r="E15" s="59"/>
    </row>
    <row r="16" spans="1:5" ht="50" x14ac:dyDescent="0.25">
      <c r="A16" s="60" t="s">
        <v>792</v>
      </c>
      <c r="B16" s="162"/>
      <c r="C16" s="162"/>
      <c r="D16" s="162"/>
      <c r="E16" s="59"/>
    </row>
    <row r="17" spans="1:5" ht="13" x14ac:dyDescent="0.25">
      <c r="A17" s="60" t="s">
        <v>807</v>
      </c>
      <c r="B17" s="162"/>
      <c r="C17" s="162"/>
      <c r="D17" s="162"/>
      <c r="E17" s="59"/>
    </row>
    <row r="18" spans="1:5" ht="26" x14ac:dyDescent="0.25">
      <c r="A18" s="60" t="s">
        <v>791</v>
      </c>
      <c r="B18" s="162"/>
      <c r="C18" s="162"/>
      <c r="D18" s="162"/>
      <c r="E18" s="59"/>
    </row>
    <row r="19" spans="1:5" ht="26" x14ac:dyDescent="0.25">
      <c r="A19" s="60" t="s">
        <v>191</v>
      </c>
      <c r="B19" s="162"/>
      <c r="C19" s="162"/>
      <c r="D19" s="162"/>
      <c r="E19" s="59"/>
    </row>
    <row r="20" spans="1:5" ht="26" x14ac:dyDescent="0.25">
      <c r="A20" s="60" t="s">
        <v>805</v>
      </c>
      <c r="B20" s="162"/>
      <c r="C20" s="162"/>
      <c r="D20" s="162"/>
      <c r="E20" s="59"/>
    </row>
    <row r="21" spans="1:5" ht="26" x14ac:dyDescent="0.25">
      <c r="A21" s="60" t="s">
        <v>806</v>
      </c>
      <c r="B21" s="162"/>
      <c r="C21" s="162"/>
      <c r="D21" s="162"/>
      <c r="E21" s="59"/>
    </row>
    <row r="22" spans="1:5" ht="13" x14ac:dyDescent="0.25">
      <c r="A22" s="59"/>
      <c r="B22" s="162"/>
      <c r="C22" s="162"/>
      <c r="D22" s="162"/>
      <c r="E22" s="59"/>
    </row>
    <row r="23" spans="1:5" ht="15.5" x14ac:dyDescent="0.25">
      <c r="A23" s="336" t="s">
        <v>804</v>
      </c>
      <c r="B23" s="337"/>
      <c r="C23" s="337"/>
      <c r="D23" s="337"/>
      <c r="E23" s="338"/>
    </row>
    <row r="24" spans="1:5" ht="30" x14ac:dyDescent="0.25">
      <c r="A24" s="60" t="s">
        <v>795</v>
      </c>
      <c r="B24" s="162"/>
      <c r="C24" s="162"/>
      <c r="D24" s="162"/>
      <c r="E24" s="59"/>
    </row>
    <row r="25" spans="1:5" ht="26" x14ac:dyDescent="0.25">
      <c r="A25" s="60" t="s">
        <v>114</v>
      </c>
      <c r="B25" s="162"/>
      <c r="C25" s="162"/>
      <c r="D25" s="162"/>
      <c r="E25" s="59"/>
    </row>
    <row r="26" spans="1:5" ht="26" x14ac:dyDescent="0.25">
      <c r="A26" s="60" t="s">
        <v>794</v>
      </c>
      <c r="B26" s="162"/>
      <c r="C26" s="162"/>
      <c r="D26" s="162"/>
      <c r="E26" s="59"/>
    </row>
    <row r="27" spans="1:5" ht="13" x14ac:dyDescent="0.25">
      <c r="A27" s="59"/>
      <c r="B27" s="162"/>
      <c r="C27" s="162"/>
      <c r="D27" s="162"/>
      <c r="E27" s="59"/>
    </row>
    <row r="28" spans="1:5" ht="15.5" x14ac:dyDescent="0.25">
      <c r="A28" s="336" t="s">
        <v>429</v>
      </c>
      <c r="B28" s="337"/>
      <c r="C28" s="337"/>
      <c r="D28" s="337"/>
      <c r="E28" s="338"/>
    </row>
    <row r="29" spans="1:5" ht="39" x14ac:dyDescent="0.25">
      <c r="A29" s="60" t="s">
        <v>796</v>
      </c>
      <c r="B29" s="162"/>
      <c r="C29" s="162"/>
      <c r="D29" s="162"/>
      <c r="E29" s="59"/>
    </row>
    <row r="30" spans="1:5" ht="13" x14ac:dyDescent="0.25">
      <c r="A30" s="59"/>
      <c r="B30" s="162"/>
      <c r="C30" s="162"/>
      <c r="D30" s="162"/>
      <c r="E30" s="59"/>
    </row>
    <row r="31" spans="1:5" ht="15.5" x14ac:dyDescent="0.25">
      <c r="A31" s="336" t="s">
        <v>412</v>
      </c>
      <c r="B31" s="337"/>
      <c r="C31" s="337"/>
      <c r="D31" s="337"/>
      <c r="E31" s="338"/>
    </row>
    <row r="32" spans="1:5" ht="52" x14ac:dyDescent="0.25">
      <c r="A32" s="60" t="s">
        <v>800</v>
      </c>
      <c r="B32" s="162"/>
      <c r="C32" s="162"/>
      <c r="D32" s="162"/>
      <c r="E32" s="59"/>
    </row>
    <row r="33" spans="1:5" ht="13" x14ac:dyDescent="0.25">
      <c r="A33" s="59"/>
      <c r="B33" s="162"/>
      <c r="C33" s="162"/>
      <c r="D33" s="162"/>
      <c r="E33" s="59"/>
    </row>
    <row r="34" spans="1:5" ht="80.25" customHeight="1"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3"/>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3"/>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3"/>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4"/>
      <c r="B57" s="12"/>
      <c r="C57" s="12"/>
      <c r="D57" s="12"/>
      <c r="E57" s="14"/>
    </row>
    <row r="58" spans="1:5" ht="13" x14ac:dyDescent="0.25">
      <c r="A58" s="13"/>
      <c r="B58" s="12"/>
      <c r="C58" s="12"/>
      <c r="D58" s="12"/>
      <c r="E58" s="14"/>
    </row>
    <row r="59" spans="1:5" ht="13" x14ac:dyDescent="0.25">
      <c r="A59" s="14"/>
      <c r="B59" s="12"/>
      <c r="C59" s="12"/>
      <c r="D59" s="12"/>
      <c r="E59" s="14"/>
    </row>
    <row r="60" spans="1:5" ht="13" x14ac:dyDescent="0.25">
      <c r="A60" s="14"/>
      <c r="B60" s="12"/>
      <c r="C60" s="12"/>
      <c r="D60" s="12"/>
      <c r="E60" s="14"/>
    </row>
    <row r="61" spans="1:5" ht="13" x14ac:dyDescent="0.25">
      <c r="A61" s="14"/>
      <c r="B61" s="12"/>
      <c r="C61" s="12"/>
      <c r="D61" s="12"/>
      <c r="E61" s="14"/>
    </row>
    <row r="62" spans="1:5" ht="13" x14ac:dyDescent="0.3">
      <c r="A62" s="14"/>
      <c r="B62" s="15"/>
      <c r="C62" s="16"/>
      <c r="D62" s="16"/>
      <c r="E62" s="14"/>
    </row>
    <row r="63" spans="1:5" ht="13" x14ac:dyDescent="0.3">
      <c r="A63" s="13"/>
      <c r="B63" s="15"/>
      <c r="C63" s="16"/>
      <c r="D63" s="16"/>
      <c r="E63" s="14"/>
    </row>
    <row r="64" spans="1:5" ht="13" x14ac:dyDescent="0.3">
      <c r="A64" s="14"/>
      <c r="B64" s="15"/>
      <c r="C64" s="16"/>
      <c r="D64" s="16"/>
      <c r="E64" s="14"/>
    </row>
  </sheetData>
  <sheetProtection sheet="1" selectLockedCells="1"/>
  <mergeCells count="10">
    <mergeCell ref="A31:E31"/>
    <mergeCell ref="B2:E2"/>
    <mergeCell ref="A8:E8"/>
    <mergeCell ref="A12:E12"/>
    <mergeCell ref="A23:E23"/>
    <mergeCell ref="A28:E28"/>
    <mergeCell ref="B13:B14"/>
    <mergeCell ref="C13:C14"/>
    <mergeCell ref="D13:D14"/>
    <mergeCell ref="E13:E14"/>
  </mergeCells>
  <phoneticPr fontId="0" type="noConversion"/>
  <dataValidations count="2">
    <dataValidation allowBlank="1" showInputMessage="1" showErrorMessage="1" promptTitle="Freies Feld" prompt="Hier können Sie ein eigenes Kriterium anführen!" sqref="A33 A30 A27 A22 A11" xr:uid="{00000000-0002-0000-1700-000000000000}"/>
    <dataValidation type="list" allowBlank="1" showDropDown="1" showInputMessage="1" showErrorMessage="1" errorTitle="Stopp" error="Hier können Sie nur ein &quot;x&quot; eingeben!" sqref="B32:D33 B13:D13 B29:D30 B24:D27 B15:D22 B9:D11" xr:uid="{00000000-0002-0000-1700-000001000000}">
      <formula1>x</formula1>
    </dataValidation>
  </dataValidations>
  <pageMargins left="0.78740157480314965" right="0.47244094488188981" top="0.59055118110236227" bottom="0.78740157480314965" header="0.51181102362204722" footer="0.59055118110236227"/>
  <pageSetup paperSize="9" fitToHeight="5" orientation="portrait" verticalDpi="300" r:id="rId1"/>
  <headerFooter alignWithMargins="0">
    <oddFooter>&amp;L&amp;"Function Pro Medium,Standard"&amp;8Checkliste 2026&amp;R&amp;"Function Pro Medium,Standard"&amp;8Trutenmast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0"/>
    <pageSetUpPr fitToPage="1"/>
  </sheetPr>
  <dimension ref="A1:E44"/>
  <sheetViews>
    <sheetView showGridLines="0" showRowColHeaders="0" zoomScaleNormal="100" workbookViewId="0">
      <selection activeCell="B7" sqref="B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11" customFormat="1" ht="24.9" customHeight="1" x14ac:dyDescent="0.25">
      <c r="A1" s="151" t="s">
        <v>495</v>
      </c>
      <c r="B1" s="97"/>
      <c r="C1" s="97"/>
      <c r="D1" s="97"/>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5.5" x14ac:dyDescent="0.25">
      <c r="A6" s="337" t="s">
        <v>890</v>
      </c>
      <c r="B6" s="337"/>
      <c r="C6" s="337"/>
      <c r="D6" s="337"/>
      <c r="E6" s="337"/>
    </row>
    <row r="7" spans="1:5" ht="15" x14ac:dyDescent="0.25">
      <c r="A7" s="60" t="s">
        <v>814</v>
      </c>
      <c r="B7" s="162"/>
      <c r="C7" s="162"/>
      <c r="D7" s="162"/>
      <c r="E7" s="76"/>
    </row>
    <row r="8" spans="1:5" ht="28" x14ac:dyDescent="0.25">
      <c r="A8" s="60" t="s">
        <v>815</v>
      </c>
      <c r="B8" s="162"/>
      <c r="C8" s="162"/>
      <c r="D8" s="162"/>
      <c r="E8" s="76"/>
    </row>
    <row r="9" spans="1:5" ht="26" x14ac:dyDescent="0.25">
      <c r="A9" s="60" t="s">
        <v>442</v>
      </c>
      <c r="B9" s="162"/>
      <c r="C9" s="162"/>
      <c r="D9" s="162"/>
      <c r="E9" s="76"/>
    </row>
    <row r="10" spans="1:5" ht="25" x14ac:dyDescent="0.25">
      <c r="A10" s="60" t="s">
        <v>812</v>
      </c>
      <c r="B10" s="162"/>
      <c r="C10" s="162"/>
      <c r="D10" s="162"/>
      <c r="E10" s="76"/>
    </row>
    <row r="11" spans="1:5" ht="13" x14ac:dyDescent="0.25">
      <c r="A11" s="59"/>
      <c r="B11" s="162"/>
      <c r="C11" s="162"/>
      <c r="D11" s="162"/>
      <c r="E11" s="59"/>
    </row>
    <row r="12" spans="1:5" ht="15.5" x14ac:dyDescent="0.25">
      <c r="A12" s="337" t="s">
        <v>803</v>
      </c>
      <c r="B12" s="337"/>
      <c r="C12" s="337"/>
      <c r="D12" s="337"/>
      <c r="E12" s="337"/>
    </row>
    <row r="13" spans="1:5" ht="26.5" x14ac:dyDescent="0.25">
      <c r="A13" s="60" t="s">
        <v>813</v>
      </c>
      <c r="B13" s="162"/>
      <c r="C13" s="162"/>
      <c r="D13" s="162"/>
      <c r="E13" s="59"/>
    </row>
    <row r="14" spans="1:5" ht="26" x14ac:dyDescent="0.25">
      <c r="A14" s="60" t="s">
        <v>816</v>
      </c>
      <c r="B14" s="162"/>
      <c r="C14" s="162"/>
      <c r="D14" s="162"/>
      <c r="E14" s="162"/>
    </row>
    <row r="15" spans="1:5" ht="26" x14ac:dyDescent="0.25">
      <c r="A15" s="60" t="s">
        <v>906</v>
      </c>
      <c r="B15" s="162"/>
      <c r="C15" s="162"/>
      <c r="D15" s="162"/>
      <c r="E15" s="162"/>
    </row>
    <row r="16" spans="1:5" ht="26" x14ac:dyDescent="0.25">
      <c r="A16" s="60" t="s">
        <v>817</v>
      </c>
      <c r="B16" s="162"/>
      <c r="C16" s="162"/>
      <c r="D16" s="162"/>
      <c r="E16" s="76"/>
    </row>
    <row r="17" spans="1:5" ht="40" x14ac:dyDescent="0.25">
      <c r="A17" s="60" t="s">
        <v>818</v>
      </c>
      <c r="B17" s="162"/>
      <c r="C17" s="162"/>
      <c r="D17" s="162"/>
      <c r="E17" s="76"/>
    </row>
    <row r="18" spans="1:5" ht="26" x14ac:dyDescent="0.25">
      <c r="A18" s="60" t="s">
        <v>819</v>
      </c>
      <c r="B18" s="162"/>
      <c r="C18" s="162"/>
      <c r="D18" s="162"/>
      <c r="E18" s="59"/>
    </row>
    <row r="19" spans="1:5" ht="76" x14ac:dyDescent="0.25">
      <c r="A19" s="60" t="s">
        <v>820</v>
      </c>
      <c r="B19" s="162"/>
      <c r="C19" s="162"/>
      <c r="D19" s="162"/>
      <c r="E19" s="76"/>
    </row>
    <row r="20" spans="1:5" ht="52" x14ac:dyDescent="0.25">
      <c r="A20" s="60" t="s">
        <v>443</v>
      </c>
      <c r="B20" s="162"/>
      <c r="C20" s="162"/>
      <c r="D20" s="162"/>
      <c r="E20" s="76"/>
    </row>
    <row r="21" spans="1:5" ht="13" x14ac:dyDescent="0.25">
      <c r="A21" s="59"/>
      <c r="B21" s="162"/>
      <c r="C21" s="162"/>
      <c r="D21" s="162"/>
      <c r="E21" s="59"/>
    </row>
    <row r="22" spans="1:5" ht="15.5" x14ac:dyDescent="0.35">
      <c r="A22" s="468" t="s">
        <v>412</v>
      </c>
      <c r="B22" s="468"/>
      <c r="C22" s="468"/>
      <c r="D22" s="468"/>
      <c r="E22" s="468"/>
    </row>
    <row r="23" spans="1:5" ht="52" x14ac:dyDescent="0.25">
      <c r="A23" s="60" t="s">
        <v>800</v>
      </c>
      <c r="B23" s="162"/>
      <c r="C23" s="162"/>
      <c r="D23" s="162"/>
      <c r="E23" s="59"/>
    </row>
    <row r="24" spans="1:5" ht="13" x14ac:dyDescent="0.25">
      <c r="A24" s="59"/>
      <c r="B24" s="162"/>
      <c r="C24" s="162"/>
      <c r="D24" s="162"/>
      <c r="E24" s="59"/>
    </row>
    <row r="25" spans="1:5" ht="13" x14ac:dyDescent="0.25">
      <c r="A25" s="14"/>
      <c r="B25" s="12"/>
      <c r="C25" s="12"/>
      <c r="D25" s="12"/>
      <c r="E25" s="14"/>
    </row>
    <row r="26" spans="1:5" ht="13" x14ac:dyDescent="0.25">
      <c r="A26" s="14"/>
      <c r="B26" s="12"/>
      <c r="C26" s="12"/>
      <c r="D26" s="12"/>
      <c r="E26" s="14"/>
    </row>
    <row r="27" spans="1:5" ht="13" x14ac:dyDescent="0.25">
      <c r="A27" s="13"/>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85.5" customHeight="1" x14ac:dyDescent="0.25">
      <c r="A33" s="13"/>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3"/>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3">
      <c r="A42" s="14"/>
      <c r="B42" s="15"/>
      <c r="C42" s="16"/>
      <c r="D42" s="16"/>
      <c r="E42" s="14"/>
    </row>
    <row r="43" spans="1:5" ht="13" x14ac:dyDescent="0.3">
      <c r="A43" s="13"/>
      <c r="B43" s="15"/>
      <c r="C43" s="16"/>
      <c r="D43" s="16"/>
      <c r="E43" s="14"/>
    </row>
    <row r="44" spans="1:5" ht="13" x14ac:dyDescent="0.3">
      <c r="A44" s="14"/>
      <c r="B44" s="15"/>
      <c r="C44" s="16"/>
      <c r="D44" s="16"/>
      <c r="E44" s="14"/>
    </row>
  </sheetData>
  <sheetProtection sheet="1" objects="1" scenarios="1" selectLockedCells="1"/>
  <mergeCells count="4">
    <mergeCell ref="B2:E2"/>
    <mergeCell ref="A22:E22"/>
    <mergeCell ref="A12:E12"/>
    <mergeCell ref="A6:E6"/>
  </mergeCells>
  <dataValidations count="2">
    <dataValidation allowBlank="1" showInputMessage="1" showErrorMessage="1" promptTitle="Freies Feld" prompt="Hier können Sie ein eigenes Kriterium anführen!" sqref="A24 A21 A11" xr:uid="{00000000-0002-0000-1500-000000000000}"/>
    <dataValidation type="list" allowBlank="1" showDropDown="1" showInputMessage="1" showErrorMessage="1" errorTitle="Stopp" error="Hier können Sie nur ein &quot;x&quot; eingeben!" sqref="B23:D24 B13:D21 B7:D11" xr:uid="{00000000-0002-0000-15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Medium,Standard"&amp;8Wachtelhaltung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indexed="13"/>
    <pageSetUpPr fitToPage="1"/>
  </sheetPr>
  <dimension ref="A1:A20"/>
  <sheetViews>
    <sheetView showGridLines="0" showRowColHeaders="0" zoomScale="85" zoomScaleNormal="85" zoomScalePageLayoutView="85" workbookViewId="0">
      <selection activeCell="A16" sqref="A16:A17"/>
    </sheetView>
  </sheetViews>
  <sheetFormatPr baseColWidth="10" defaultColWidth="11.453125" defaultRowHeight="12.5" x14ac:dyDescent="0.25"/>
  <cols>
    <col min="1" max="1" width="91" style="2" customWidth="1"/>
    <col min="2" max="16384" width="11.453125" style="2"/>
  </cols>
  <sheetData>
    <row r="1" spans="1:1" ht="24.9" customHeight="1" x14ac:dyDescent="0.25">
      <c r="A1" s="266" t="s">
        <v>135</v>
      </c>
    </row>
    <row r="2" spans="1:1" ht="12.75" customHeight="1" x14ac:dyDescent="0.25">
      <c r="A2" s="67" t="str">
        <f>CONCATENATE(Listen!H11&amp;'Allg Daten'!G9)</f>
        <v xml:space="preserve">Betrieb:                      </v>
      </c>
    </row>
    <row r="3" spans="1:1" ht="12.75" customHeight="1" x14ac:dyDescent="0.25">
      <c r="A3" s="68" t="str">
        <f>CONCATENATE(Listen!H12&amp;'Allg Daten'!H28)</f>
        <v xml:space="preserve">Variante:                    </v>
      </c>
    </row>
    <row r="4" spans="1:1" ht="12.75" customHeight="1" x14ac:dyDescent="0.25">
      <c r="A4" s="68" t="str">
        <f>CONCATENATE(Listen!H13&amp;Listen!H16&amp;'Allg Daten'!E28)</f>
        <v>Umstellungsbeginn: 01.01.</v>
      </c>
    </row>
    <row r="5" spans="1:1" ht="12.75" customHeight="1" x14ac:dyDescent="0.25">
      <c r="A5" s="69" t="str">
        <f>CONCATENATE(Listen!H14&amp;'Allg Daten'!D16)</f>
        <v xml:space="preserve">Datum Bericht:         </v>
      </c>
    </row>
    <row r="6" spans="1:1" ht="24.9" customHeight="1" x14ac:dyDescent="0.35">
      <c r="A6" s="267" t="s">
        <v>127</v>
      </c>
    </row>
    <row r="7" spans="1:1" ht="80.150000000000006" customHeight="1" x14ac:dyDescent="0.25">
      <c r="A7" s="331"/>
    </row>
    <row r="8" spans="1:1" ht="12.5" customHeight="1" x14ac:dyDescent="0.25">
      <c r="A8" s="332"/>
    </row>
    <row r="9" spans="1:1" ht="24.9" customHeight="1" x14ac:dyDescent="0.35">
      <c r="A9" s="251" t="s">
        <v>128</v>
      </c>
    </row>
    <row r="10" spans="1:1" ht="80.150000000000006" customHeight="1" x14ac:dyDescent="0.25">
      <c r="A10" s="329"/>
    </row>
    <row r="11" spans="1:1" ht="12.5" customHeight="1" x14ac:dyDescent="0.25">
      <c r="A11" s="330"/>
    </row>
    <row r="12" spans="1:1" ht="24.9" customHeight="1" x14ac:dyDescent="0.35">
      <c r="A12" s="251" t="s">
        <v>131</v>
      </c>
    </row>
    <row r="13" spans="1:1" ht="120" customHeight="1" x14ac:dyDescent="0.25">
      <c r="A13" s="329"/>
    </row>
    <row r="14" spans="1:1" ht="12.5" customHeight="1" x14ac:dyDescent="0.25">
      <c r="A14" s="330"/>
    </row>
    <row r="15" spans="1:1" ht="24.9" customHeight="1" x14ac:dyDescent="0.35">
      <c r="A15" s="251" t="s">
        <v>129</v>
      </c>
    </row>
    <row r="16" spans="1:1" ht="120" customHeight="1" x14ac:dyDescent="0.25">
      <c r="A16" s="329"/>
    </row>
    <row r="17" spans="1:1" ht="12.5" customHeight="1" x14ac:dyDescent="0.25">
      <c r="A17" s="330"/>
    </row>
    <row r="18" spans="1:1" ht="13" x14ac:dyDescent="0.25">
      <c r="A18" s="63"/>
    </row>
    <row r="19" spans="1:1" ht="30" customHeight="1" x14ac:dyDescent="0.3">
      <c r="A19" s="268" t="str">
        <f>CONCATENATE(Listen!A22&amp;'Allg Daten'!D15&amp;Listen!A23&amp;'Allg Daten'!D16)</f>
        <v xml:space="preserve">Datum Besuch:                 Datum Bericht: </v>
      </c>
    </row>
    <row r="20" spans="1:1" ht="30" customHeight="1" x14ac:dyDescent="0.3">
      <c r="A20" s="269" t="str">
        <f>CONCATENATE(Listen!A24&amp;'Allg Daten'!D8&amp;Listen!A25)</f>
        <v>Der/die Berater/in:                                    Unterschrift:</v>
      </c>
    </row>
  </sheetData>
  <sheetProtection sheet="1" insertRows="0" deleteRows="0" selectLockedCells="1"/>
  <mergeCells count="4">
    <mergeCell ref="A16:A17"/>
    <mergeCell ref="A13:A14"/>
    <mergeCell ref="A10:A11"/>
    <mergeCell ref="A7:A8"/>
  </mergeCells>
  <phoneticPr fontId="0" type="noConversion"/>
  <dataValidations xWindow="751" yWindow="645" count="3">
    <dataValidation allowBlank="1" showInputMessage="1" showErrorMessage="1" promptTitle="Überschriften frei." prompt="Die Überschriften können individuell verändert werden." sqref="A6 A9 A12 A15" xr:uid="{00000000-0002-0000-0100-000005000000}"/>
    <dataValidation allowBlank="1" showInputMessage="1" showErrorMessage="1" promptTitle="Datum bei &quot;Allg Daten&quot; eingeben!" prompt="&quot;Datum Besuch&quot; und &quot;Datum Bericht&quot; wird auf Seite &quot;Allg Daten&quot; eingegeben." sqref="A19" xr:uid="{00000000-0002-0000-0100-000006000000}"/>
    <dataValidation allowBlank="1" showInputMessage="1" showErrorMessage="1" promptTitle="Name bei &quot;Allg Daten&quot; eingeben!" prompt="Der Name der Beraterin / des Beraters auf Seite &quot;Allg Daten&quot; eingegeben." sqref="A20" xr:uid="{00000000-0002-0000-0100-000007000000}"/>
  </dataValidations>
  <pageMargins left="0.78740157480314965" right="0.43307086614173229"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Medium,Standard"&amp;8Zusammenfassung</oddFooter>
  </headerFooter>
  <ignoredErrors>
    <ignoredError sqref="A20"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F67"/>
  <sheetViews>
    <sheetView showGridLines="0" showRowColHeaders="0" topLeftCell="A7" zoomScale="115" zoomScaleNormal="115" workbookViewId="0">
      <selection activeCell="B7" sqref="B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499</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5.5" x14ac:dyDescent="0.25">
      <c r="A6" s="474" t="s">
        <v>445</v>
      </c>
      <c r="B6" s="474"/>
      <c r="C6" s="474"/>
      <c r="D6" s="474"/>
      <c r="E6" s="475"/>
    </row>
    <row r="7" spans="1:5" ht="13" x14ac:dyDescent="0.25">
      <c r="A7" s="60" t="s">
        <v>437</v>
      </c>
      <c r="B7" s="162"/>
      <c r="C7" s="162"/>
      <c r="D7" s="162"/>
      <c r="E7" s="76"/>
    </row>
    <row r="8" spans="1:5" ht="26" x14ac:dyDescent="0.25">
      <c r="A8" s="60" t="s">
        <v>575</v>
      </c>
      <c r="B8" s="162"/>
      <c r="C8" s="162"/>
      <c r="D8" s="162"/>
      <c r="E8" s="76"/>
    </row>
    <row r="9" spans="1:5" ht="28" x14ac:dyDescent="0.25">
      <c r="A9" s="60" t="s">
        <v>797</v>
      </c>
      <c r="B9" s="162"/>
      <c r="C9" s="162"/>
      <c r="D9" s="162"/>
      <c r="E9" s="76"/>
    </row>
    <row r="10" spans="1:5" ht="28" x14ac:dyDescent="0.25">
      <c r="A10" s="60" t="s">
        <v>798</v>
      </c>
      <c r="B10" s="162"/>
      <c r="C10" s="162"/>
      <c r="D10" s="162"/>
      <c r="E10" s="76"/>
    </row>
    <row r="11" spans="1:5" ht="22.75" customHeight="1" x14ac:dyDescent="0.25">
      <c r="A11" s="60" t="s">
        <v>799</v>
      </c>
      <c r="B11" s="162"/>
      <c r="C11" s="162"/>
      <c r="D11" s="162"/>
      <c r="E11" s="76"/>
    </row>
    <row r="12" spans="1:5" ht="52" x14ac:dyDescent="0.25">
      <c r="A12" s="60" t="s">
        <v>576</v>
      </c>
      <c r="B12" s="162"/>
      <c r="C12" s="162"/>
      <c r="D12" s="162"/>
      <c r="E12" s="76"/>
    </row>
    <row r="13" spans="1:5" ht="13" x14ac:dyDescent="0.25">
      <c r="A13" s="59"/>
      <c r="B13" s="76"/>
      <c r="C13" s="76"/>
      <c r="D13" s="76"/>
      <c r="E13" s="76"/>
    </row>
    <row r="14" spans="1:5" ht="15.5" x14ac:dyDescent="0.25">
      <c r="A14" s="337" t="s">
        <v>449</v>
      </c>
      <c r="B14" s="337"/>
      <c r="C14" s="337"/>
      <c r="D14" s="337"/>
      <c r="E14" s="338"/>
    </row>
    <row r="15" spans="1:5" ht="50" x14ac:dyDescent="0.25">
      <c r="A15" s="60" t="s">
        <v>808</v>
      </c>
      <c r="B15" s="162"/>
      <c r="C15" s="162"/>
      <c r="D15" s="162"/>
      <c r="E15" s="76"/>
    </row>
    <row r="16" spans="1:5" ht="26" x14ac:dyDescent="0.25">
      <c r="A16" s="60" t="s">
        <v>577</v>
      </c>
      <c r="B16" s="162"/>
      <c r="C16" s="162"/>
      <c r="D16" s="162"/>
      <c r="E16" s="76"/>
    </row>
    <row r="17" spans="1:6" ht="13" x14ac:dyDescent="0.25">
      <c r="A17" s="59"/>
      <c r="B17" s="76"/>
      <c r="C17" s="76"/>
      <c r="D17" s="76"/>
      <c r="E17" s="76"/>
    </row>
    <row r="18" spans="1:6" ht="15.5" x14ac:dyDescent="0.25">
      <c r="A18" s="337" t="s">
        <v>450</v>
      </c>
      <c r="B18" s="337"/>
      <c r="C18" s="337"/>
      <c r="D18" s="337"/>
      <c r="E18" s="338"/>
    </row>
    <row r="19" spans="1:6" ht="28.25" customHeight="1" x14ac:dyDescent="0.25">
      <c r="A19" s="60" t="s">
        <v>811</v>
      </c>
      <c r="B19" s="162"/>
      <c r="C19" s="162"/>
      <c r="D19" s="162"/>
      <c r="E19" s="76"/>
    </row>
    <row r="20" spans="1:6" ht="65" x14ac:dyDescent="0.25">
      <c r="A20" s="60" t="s">
        <v>809</v>
      </c>
      <c r="B20" s="162"/>
      <c r="C20" s="162"/>
      <c r="D20" s="162"/>
      <c r="E20" s="76"/>
    </row>
    <row r="21" spans="1:6" ht="26" x14ac:dyDescent="0.25">
      <c r="A21" s="60" t="s">
        <v>810</v>
      </c>
      <c r="B21" s="162"/>
      <c r="C21" s="162"/>
      <c r="D21" s="162"/>
      <c r="E21" s="76"/>
      <c r="F21" s="222"/>
    </row>
    <row r="22" spans="1:6" ht="13" x14ac:dyDescent="0.25">
      <c r="A22" s="59"/>
      <c r="B22" s="76"/>
      <c r="C22" s="76"/>
      <c r="D22" s="76"/>
      <c r="E22" s="76"/>
    </row>
    <row r="23" spans="1:6" ht="15.5" x14ac:dyDescent="0.25">
      <c r="A23" s="337" t="s">
        <v>446</v>
      </c>
      <c r="B23" s="337"/>
      <c r="C23" s="337"/>
      <c r="D23" s="337"/>
      <c r="E23" s="337"/>
    </row>
    <row r="24" spans="1:6" ht="39" x14ac:dyDescent="0.25">
      <c r="A24" s="60" t="s">
        <v>438</v>
      </c>
      <c r="B24" s="162"/>
      <c r="C24" s="162"/>
      <c r="D24" s="162"/>
      <c r="E24" s="76"/>
    </row>
    <row r="25" spans="1:6" ht="13" x14ac:dyDescent="0.25">
      <c r="A25" s="59"/>
      <c r="B25" s="76"/>
      <c r="C25" s="76"/>
      <c r="D25" s="76"/>
      <c r="E25" s="76"/>
    </row>
    <row r="26" spans="1:6" ht="15.5" x14ac:dyDescent="0.25">
      <c r="A26" s="337" t="s">
        <v>447</v>
      </c>
      <c r="B26" s="337"/>
      <c r="C26" s="337"/>
      <c r="D26" s="337"/>
      <c r="E26" s="338"/>
    </row>
    <row r="27" spans="1:6" ht="26" x14ac:dyDescent="0.25">
      <c r="A27" s="60" t="s">
        <v>578</v>
      </c>
      <c r="B27" s="162"/>
      <c r="C27" s="162"/>
      <c r="D27" s="162"/>
      <c r="E27" s="59"/>
    </row>
    <row r="28" spans="1:6" ht="13" x14ac:dyDescent="0.25">
      <c r="A28" s="59"/>
      <c r="B28" s="76"/>
      <c r="C28" s="76"/>
      <c r="D28" s="76"/>
      <c r="E28" s="76"/>
    </row>
    <row r="29" spans="1:6" ht="15" customHeight="1" x14ac:dyDescent="0.25">
      <c r="A29" s="337" t="s">
        <v>448</v>
      </c>
      <c r="B29" s="337"/>
      <c r="C29" s="337"/>
      <c r="D29" s="337"/>
      <c r="E29" s="338"/>
    </row>
    <row r="30" spans="1:6" ht="26" x14ac:dyDescent="0.25">
      <c r="A30" s="60" t="s">
        <v>439</v>
      </c>
      <c r="B30" s="162"/>
      <c r="C30" s="162"/>
      <c r="D30" s="162"/>
      <c r="E30" s="59"/>
    </row>
    <row r="31" spans="1:6" ht="13" x14ac:dyDescent="0.25">
      <c r="A31" s="59"/>
      <c r="B31" s="76"/>
      <c r="C31" s="76"/>
      <c r="D31" s="76"/>
      <c r="E31" s="76"/>
    </row>
    <row r="32" spans="1:6" ht="15.5" x14ac:dyDescent="0.25">
      <c r="A32" s="337" t="s">
        <v>451</v>
      </c>
      <c r="B32" s="337"/>
      <c r="C32" s="337"/>
      <c r="D32" s="337"/>
      <c r="E32" s="338"/>
    </row>
    <row r="33" spans="1:5" ht="13" x14ac:dyDescent="0.25">
      <c r="A33" s="60" t="s">
        <v>440</v>
      </c>
      <c r="B33" s="162"/>
      <c r="C33" s="162"/>
      <c r="D33" s="162"/>
      <c r="E33" s="59"/>
    </row>
    <row r="34" spans="1:5" ht="13" x14ac:dyDescent="0.25">
      <c r="A34" s="59"/>
      <c r="B34" s="76"/>
      <c r="C34" s="76"/>
      <c r="D34" s="76"/>
      <c r="E34" s="76"/>
    </row>
    <row r="35" spans="1:5" ht="15.5" x14ac:dyDescent="0.35">
      <c r="A35" s="468" t="s">
        <v>452</v>
      </c>
      <c r="B35" s="468"/>
      <c r="C35" s="468"/>
      <c r="D35" s="468"/>
      <c r="E35" s="469"/>
    </row>
    <row r="36" spans="1:5" ht="26" x14ac:dyDescent="0.25">
      <c r="A36" s="60" t="s">
        <v>441</v>
      </c>
      <c r="B36" s="162"/>
      <c r="C36" s="162"/>
      <c r="D36" s="162"/>
      <c r="E36" s="76"/>
    </row>
    <row r="37" spans="1:5" ht="13" x14ac:dyDescent="0.25">
      <c r="A37" s="59"/>
      <c r="B37" s="76"/>
      <c r="C37" s="76"/>
      <c r="D37" s="76"/>
      <c r="E37" s="76"/>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3"/>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3"/>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3"/>
      <c r="B56" s="12"/>
      <c r="C56" s="12"/>
      <c r="D56" s="12"/>
      <c r="E56" s="14"/>
    </row>
    <row r="57" spans="1:5" ht="13" x14ac:dyDescent="0.25">
      <c r="A57" s="14"/>
      <c r="B57" s="12"/>
      <c r="C57" s="12"/>
      <c r="D57" s="12"/>
      <c r="E57" s="14"/>
    </row>
    <row r="58" spans="1:5" ht="13" x14ac:dyDescent="0.25">
      <c r="A58" s="14"/>
      <c r="B58" s="12"/>
      <c r="C58" s="12"/>
      <c r="D58" s="12"/>
      <c r="E58" s="14"/>
    </row>
    <row r="59" spans="1:5" ht="13" x14ac:dyDescent="0.25">
      <c r="A59" s="14"/>
      <c r="B59" s="12"/>
      <c r="C59" s="12"/>
      <c r="D59" s="12"/>
      <c r="E59" s="14"/>
    </row>
    <row r="60" spans="1:5" ht="13" x14ac:dyDescent="0.25">
      <c r="A60" s="14"/>
      <c r="B60" s="12"/>
      <c r="C60" s="12"/>
      <c r="D60" s="12"/>
      <c r="E60" s="14"/>
    </row>
    <row r="61" spans="1:5" ht="13" x14ac:dyDescent="0.25">
      <c r="A61" s="13"/>
      <c r="B61" s="12"/>
      <c r="C61" s="12"/>
      <c r="D61" s="12"/>
      <c r="E61" s="14"/>
    </row>
    <row r="62" spans="1:5" ht="13" x14ac:dyDescent="0.25">
      <c r="A62" s="14"/>
      <c r="B62" s="12"/>
      <c r="C62" s="12"/>
      <c r="D62" s="12"/>
      <c r="E62" s="14"/>
    </row>
    <row r="63" spans="1:5" ht="13" x14ac:dyDescent="0.25">
      <c r="A63" s="14"/>
      <c r="B63" s="12"/>
      <c r="C63" s="12"/>
      <c r="D63" s="12"/>
      <c r="E63" s="14"/>
    </row>
    <row r="64" spans="1:5" ht="13" x14ac:dyDescent="0.25">
      <c r="A64" s="14"/>
      <c r="B64" s="12"/>
      <c r="C64" s="12"/>
      <c r="D64" s="12"/>
      <c r="E64" s="14"/>
    </row>
    <row r="65" spans="1:5" ht="13" x14ac:dyDescent="0.3">
      <c r="A65" s="14"/>
      <c r="B65" s="15"/>
      <c r="C65" s="16"/>
      <c r="D65" s="16"/>
      <c r="E65" s="14"/>
    </row>
    <row r="66" spans="1:5" ht="13" x14ac:dyDescent="0.3">
      <c r="A66" s="13"/>
      <c r="B66" s="15"/>
      <c r="C66" s="16"/>
      <c r="D66" s="16"/>
      <c r="E66" s="14"/>
    </row>
    <row r="67" spans="1:5" ht="13" x14ac:dyDescent="0.3">
      <c r="A67" s="14"/>
      <c r="B67" s="15"/>
      <c r="C67" s="16"/>
      <c r="D67" s="16"/>
      <c r="E67" s="14"/>
    </row>
  </sheetData>
  <sheetProtection sheet="1" objects="1" scenarios="1" selectLockedCells="1"/>
  <mergeCells count="9">
    <mergeCell ref="B2:E2"/>
    <mergeCell ref="A6:E6"/>
    <mergeCell ref="A14:E14"/>
    <mergeCell ref="A18:E18"/>
    <mergeCell ref="A35:E35"/>
    <mergeCell ref="A32:E32"/>
    <mergeCell ref="A29:E29"/>
    <mergeCell ref="A26:E26"/>
    <mergeCell ref="A23:E23"/>
  </mergeCells>
  <dataValidations count="2">
    <dataValidation type="list" allowBlank="1" showDropDown="1" showInputMessage="1" showErrorMessage="1" errorTitle="Stopp" error="Hier können Sie nur ein &quot;x&quot; eingeben!" sqref="B27:D27" xr:uid="{00000000-0002-0000-1900-000001000000}">
      <formula1>x</formula1>
    </dataValidation>
    <dataValidation allowBlank="1" showInputMessage="1" showErrorMessage="1" promptTitle="Freies Feld" prompt="Hier können Sie ein eigenes Kriterium anführen!" sqref="A37 A34 A31 A28 A25 A22 A17 A13" xr:uid="{9A3152E0-A35F-44EB-8F37-ED53E59155FA}"/>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Medium,Standard"&amp;8Masttaubenhaltung</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0">
    <tabColor indexed="10"/>
    <pageSetUpPr fitToPage="1"/>
  </sheetPr>
  <dimension ref="A1:E70"/>
  <sheetViews>
    <sheetView showGridLines="0" showRowColHeaders="0" topLeftCell="A6" zoomScale="115" zoomScaleNormal="115" zoomScalePageLayoutView="71" workbookViewId="0">
      <selection activeCell="A6" sqref="A6:E6"/>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500</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30" customHeight="1" x14ac:dyDescent="0.25">
      <c r="A6" s="480" t="s">
        <v>916</v>
      </c>
      <c r="B6" s="481"/>
      <c r="C6" s="481"/>
      <c r="D6" s="481"/>
      <c r="E6" s="482"/>
    </row>
    <row r="7" spans="1:5" ht="26" x14ac:dyDescent="0.25">
      <c r="A7" s="60" t="s">
        <v>180</v>
      </c>
      <c r="B7" s="162"/>
      <c r="C7" s="162"/>
      <c r="D7" s="162"/>
      <c r="E7" s="59"/>
    </row>
    <row r="8" spans="1:5" ht="38" x14ac:dyDescent="0.25">
      <c r="A8" s="60" t="s">
        <v>788</v>
      </c>
      <c r="B8" s="162"/>
      <c r="C8" s="162"/>
      <c r="D8" s="162"/>
      <c r="E8" s="59"/>
    </row>
    <row r="9" spans="1:5" ht="38" x14ac:dyDescent="0.25">
      <c r="A9" s="60" t="s">
        <v>789</v>
      </c>
      <c r="B9" s="162"/>
      <c r="C9" s="162"/>
      <c r="D9" s="162"/>
      <c r="E9" s="59"/>
    </row>
    <row r="10" spans="1:5" ht="39" x14ac:dyDescent="0.25">
      <c r="A10" s="60" t="s">
        <v>181</v>
      </c>
      <c r="B10" s="162"/>
      <c r="C10" s="162"/>
      <c r="D10" s="162"/>
      <c r="E10" s="59"/>
    </row>
    <row r="11" spans="1:5" ht="62" x14ac:dyDescent="0.25">
      <c r="A11" s="60" t="s">
        <v>784</v>
      </c>
      <c r="B11" s="162"/>
      <c r="C11" s="162"/>
      <c r="D11" s="162"/>
      <c r="E11" s="59"/>
    </row>
    <row r="12" spans="1:5" ht="13" x14ac:dyDescent="0.25">
      <c r="A12" s="60" t="s">
        <v>176</v>
      </c>
      <c r="B12" s="162"/>
      <c r="C12" s="162"/>
      <c r="D12" s="162"/>
      <c r="E12" s="59"/>
    </row>
    <row r="13" spans="1:5" ht="26" x14ac:dyDescent="0.25">
      <c r="A13" s="60" t="s">
        <v>178</v>
      </c>
      <c r="B13" s="162"/>
      <c r="C13" s="162"/>
      <c r="D13" s="162"/>
      <c r="E13" s="59"/>
    </row>
    <row r="14" spans="1:5" ht="13" x14ac:dyDescent="0.25">
      <c r="A14" s="59"/>
      <c r="B14" s="162"/>
      <c r="C14" s="162"/>
      <c r="D14" s="162"/>
      <c r="E14" s="162"/>
    </row>
    <row r="15" spans="1:5" ht="15.5" x14ac:dyDescent="0.25">
      <c r="A15" s="476" t="s">
        <v>586</v>
      </c>
      <c r="B15" s="477"/>
      <c r="C15" s="477"/>
      <c r="D15" s="477"/>
      <c r="E15" s="478"/>
    </row>
    <row r="16" spans="1:5" ht="26" x14ac:dyDescent="0.25">
      <c r="A16" s="60" t="s">
        <v>780</v>
      </c>
      <c r="B16" s="162"/>
      <c r="C16" s="162"/>
      <c r="D16" s="162"/>
      <c r="E16" s="76"/>
    </row>
    <row r="17" spans="1:5" ht="26" x14ac:dyDescent="0.25">
      <c r="A17" s="60" t="s">
        <v>588</v>
      </c>
      <c r="B17" s="162"/>
      <c r="C17" s="162"/>
      <c r="D17" s="162"/>
      <c r="E17" s="59"/>
    </row>
    <row r="18" spans="1:5" ht="39" x14ac:dyDescent="0.25">
      <c r="A18" s="60" t="s">
        <v>779</v>
      </c>
      <c r="B18" s="162"/>
      <c r="C18" s="162"/>
      <c r="D18" s="162"/>
      <c r="E18" s="59"/>
    </row>
    <row r="19" spans="1:5" ht="26" x14ac:dyDescent="0.25">
      <c r="A19" s="60" t="s">
        <v>776</v>
      </c>
      <c r="B19" s="162"/>
      <c r="C19" s="162"/>
      <c r="D19" s="162"/>
      <c r="E19" s="59"/>
    </row>
    <row r="20" spans="1:5" ht="13" x14ac:dyDescent="0.25">
      <c r="A20" s="59"/>
      <c r="B20" s="162"/>
      <c r="C20" s="162"/>
      <c r="D20" s="162"/>
      <c r="E20" s="162"/>
    </row>
    <row r="21" spans="1:5" ht="15.5" x14ac:dyDescent="0.25">
      <c r="A21" s="336" t="s">
        <v>591</v>
      </c>
      <c r="B21" s="337"/>
      <c r="C21" s="337"/>
      <c r="D21" s="337"/>
      <c r="E21" s="338"/>
    </row>
    <row r="22" spans="1:5" ht="26" x14ac:dyDescent="0.25">
      <c r="A22" s="60" t="s">
        <v>179</v>
      </c>
      <c r="B22" s="162"/>
      <c r="C22" s="162"/>
      <c r="D22" s="162"/>
      <c r="E22" s="59"/>
    </row>
    <row r="23" spans="1:5" ht="26" x14ac:dyDescent="0.25">
      <c r="A23" s="60" t="s">
        <v>777</v>
      </c>
      <c r="B23" s="162"/>
      <c r="C23" s="162"/>
      <c r="D23" s="162"/>
      <c r="E23" s="59"/>
    </row>
    <row r="24" spans="1:5" ht="13" x14ac:dyDescent="0.25">
      <c r="A24" s="60" t="s">
        <v>778</v>
      </c>
      <c r="B24" s="162"/>
      <c r="C24" s="162"/>
      <c r="D24" s="162"/>
      <c r="E24" s="59"/>
    </row>
    <row r="25" spans="1:5" ht="13" x14ac:dyDescent="0.25">
      <c r="A25" s="59"/>
      <c r="B25" s="162"/>
      <c r="C25" s="162"/>
      <c r="D25" s="162"/>
      <c r="E25" s="162"/>
    </row>
    <row r="26" spans="1:5" ht="15.5" x14ac:dyDescent="0.25">
      <c r="A26" s="336" t="s">
        <v>592</v>
      </c>
      <c r="B26" s="337"/>
      <c r="C26" s="337"/>
      <c r="D26" s="337"/>
      <c r="E26" s="338"/>
    </row>
    <row r="27" spans="1:5" ht="26" x14ac:dyDescent="0.25">
      <c r="A27" s="60" t="s">
        <v>781</v>
      </c>
      <c r="B27" s="162"/>
      <c r="C27" s="162"/>
      <c r="D27" s="162"/>
      <c r="E27" s="59"/>
    </row>
    <row r="28" spans="1:5" ht="13" x14ac:dyDescent="0.25">
      <c r="A28" s="60" t="s">
        <v>774</v>
      </c>
      <c r="B28" s="162"/>
      <c r="C28" s="162"/>
      <c r="D28" s="162"/>
      <c r="E28" s="59"/>
    </row>
    <row r="29" spans="1:5" ht="26" x14ac:dyDescent="0.25">
      <c r="A29" s="60" t="s">
        <v>177</v>
      </c>
      <c r="B29" s="162"/>
      <c r="C29" s="162"/>
      <c r="D29" s="162"/>
      <c r="E29" s="59"/>
    </row>
    <row r="30" spans="1:5" ht="26" x14ac:dyDescent="0.25">
      <c r="A30" s="60" t="s">
        <v>465</v>
      </c>
      <c r="B30" s="162"/>
      <c r="C30" s="162"/>
      <c r="D30" s="162"/>
      <c r="E30" s="59"/>
    </row>
    <row r="31" spans="1:5" ht="52" x14ac:dyDescent="0.25">
      <c r="A31" s="60" t="s">
        <v>590</v>
      </c>
      <c r="B31" s="162"/>
      <c r="C31" s="162"/>
      <c r="D31" s="162"/>
      <c r="E31" s="59"/>
    </row>
    <row r="32" spans="1:5" ht="38" x14ac:dyDescent="0.25">
      <c r="A32" s="60" t="s">
        <v>775</v>
      </c>
      <c r="B32" s="162"/>
      <c r="C32" s="162"/>
      <c r="D32" s="162"/>
      <c r="E32" s="59"/>
    </row>
    <row r="33" spans="1:5" ht="76" x14ac:dyDescent="0.25">
      <c r="A33" s="60" t="s">
        <v>786</v>
      </c>
      <c r="B33" s="162"/>
      <c r="C33" s="162"/>
      <c r="D33" s="162"/>
      <c r="E33" s="59"/>
    </row>
    <row r="34" spans="1:5" ht="13" x14ac:dyDescent="0.25">
      <c r="A34" s="59"/>
      <c r="B34" s="162"/>
      <c r="C34" s="162"/>
      <c r="D34" s="162"/>
      <c r="E34" s="162"/>
    </row>
    <row r="35" spans="1:5" ht="15.5" x14ac:dyDescent="0.25">
      <c r="A35" s="479" t="s">
        <v>589</v>
      </c>
      <c r="B35" s="474"/>
      <c r="C35" s="474"/>
      <c r="D35" s="474"/>
      <c r="E35" s="475"/>
    </row>
    <row r="36" spans="1:5" ht="13" x14ac:dyDescent="0.25">
      <c r="A36" s="60" t="s">
        <v>175</v>
      </c>
      <c r="B36" s="162"/>
      <c r="C36" s="162"/>
      <c r="D36" s="162"/>
      <c r="E36" s="59"/>
    </row>
    <row r="37" spans="1:5" ht="26" x14ac:dyDescent="0.25">
      <c r="A37" s="60" t="s">
        <v>782</v>
      </c>
      <c r="B37" s="162"/>
      <c r="C37" s="162"/>
      <c r="D37" s="162"/>
      <c r="E37" s="59"/>
    </row>
    <row r="38" spans="1:5" ht="38" x14ac:dyDescent="0.25">
      <c r="A38" s="60" t="s">
        <v>787</v>
      </c>
      <c r="B38" s="162"/>
      <c r="C38" s="162"/>
      <c r="D38" s="162"/>
      <c r="E38" s="59"/>
    </row>
    <row r="39" spans="1:5" ht="49" x14ac:dyDescent="0.25">
      <c r="A39" s="60" t="s">
        <v>783</v>
      </c>
      <c r="B39" s="162"/>
      <c r="C39" s="162"/>
      <c r="D39" s="162"/>
      <c r="E39" s="59"/>
    </row>
    <row r="40" spans="1:5" ht="26" x14ac:dyDescent="0.25">
      <c r="A40" s="60" t="s">
        <v>587</v>
      </c>
      <c r="B40" s="162"/>
      <c r="C40" s="162"/>
      <c r="D40" s="162"/>
      <c r="E40" s="59"/>
    </row>
    <row r="41" spans="1:5" ht="26" x14ac:dyDescent="0.25">
      <c r="A41" s="60" t="s">
        <v>479</v>
      </c>
      <c r="B41" s="162"/>
      <c r="C41" s="162"/>
      <c r="D41" s="162"/>
      <c r="E41" s="59"/>
    </row>
    <row r="42" spans="1:5" ht="26" x14ac:dyDescent="0.25">
      <c r="A42" s="60" t="s">
        <v>480</v>
      </c>
      <c r="B42" s="162"/>
      <c r="C42" s="162"/>
      <c r="D42" s="162"/>
      <c r="E42" s="59"/>
    </row>
    <row r="43" spans="1:5" ht="13" x14ac:dyDescent="0.25">
      <c r="A43" s="60" t="s">
        <v>468</v>
      </c>
      <c r="B43" s="162"/>
      <c r="C43" s="162"/>
      <c r="D43" s="162"/>
      <c r="E43" s="59"/>
    </row>
    <row r="44" spans="1:5" ht="39" x14ac:dyDescent="0.25">
      <c r="A44" s="223" t="s">
        <v>785</v>
      </c>
      <c r="B44" s="162"/>
      <c r="C44" s="162"/>
      <c r="D44" s="162"/>
      <c r="E44" s="59"/>
    </row>
    <row r="45" spans="1:5" ht="13" x14ac:dyDescent="0.25">
      <c r="A45" s="59"/>
      <c r="B45" s="162"/>
      <c r="C45" s="162"/>
      <c r="D45" s="162"/>
      <c r="E45" s="162"/>
    </row>
    <row r="46" spans="1:5" ht="13" x14ac:dyDescent="0.25">
      <c r="A46" s="14"/>
      <c r="B46" s="12"/>
      <c r="C46" s="12"/>
      <c r="D46" s="12"/>
      <c r="E46" s="14"/>
    </row>
    <row r="47" spans="1:5" ht="13" x14ac:dyDescent="0.25">
      <c r="A47" s="13"/>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4"/>
      <c r="B52" s="12"/>
      <c r="C52" s="12"/>
      <c r="D52" s="12"/>
      <c r="E52" s="14"/>
    </row>
    <row r="53" spans="1:5" ht="13" x14ac:dyDescent="0.25">
      <c r="A53" s="13"/>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4"/>
      <c r="B57" s="12"/>
      <c r="C57" s="12"/>
      <c r="D57" s="12"/>
      <c r="E57" s="14"/>
    </row>
    <row r="58" spans="1:5" ht="13" x14ac:dyDescent="0.25">
      <c r="A58" s="14"/>
      <c r="B58" s="12"/>
      <c r="C58" s="12"/>
      <c r="D58" s="12"/>
      <c r="E58" s="14"/>
    </row>
    <row r="59" spans="1:5" ht="13" x14ac:dyDescent="0.25">
      <c r="A59" s="13"/>
      <c r="B59" s="12"/>
      <c r="C59" s="12"/>
      <c r="D59" s="12"/>
      <c r="E59" s="14"/>
    </row>
    <row r="60" spans="1:5" ht="13" x14ac:dyDescent="0.25">
      <c r="A60" s="14"/>
      <c r="B60" s="12"/>
      <c r="C60" s="12"/>
      <c r="D60" s="12"/>
      <c r="E60" s="14"/>
    </row>
    <row r="61" spans="1:5" ht="13" x14ac:dyDescent="0.25">
      <c r="A61" s="14"/>
      <c r="B61" s="12"/>
      <c r="C61" s="12"/>
      <c r="D61" s="12"/>
      <c r="E61" s="14"/>
    </row>
    <row r="62" spans="1:5" ht="13" x14ac:dyDescent="0.25">
      <c r="A62" s="14"/>
      <c r="B62" s="12"/>
      <c r="C62" s="12"/>
      <c r="D62" s="12"/>
      <c r="E62" s="14"/>
    </row>
    <row r="63" spans="1:5" ht="13" x14ac:dyDescent="0.25">
      <c r="A63" s="14"/>
      <c r="B63" s="12"/>
      <c r="C63" s="12"/>
      <c r="D63" s="12"/>
      <c r="E63" s="14"/>
    </row>
    <row r="64" spans="1:5" ht="13" x14ac:dyDescent="0.25">
      <c r="A64" s="13"/>
      <c r="B64" s="12"/>
      <c r="C64" s="12"/>
      <c r="D64" s="12"/>
      <c r="E64" s="14"/>
    </row>
    <row r="65" spans="1:5" ht="13" x14ac:dyDescent="0.25">
      <c r="A65" s="14"/>
      <c r="B65" s="12"/>
      <c r="C65" s="12"/>
      <c r="D65" s="12"/>
      <c r="E65" s="14"/>
    </row>
    <row r="66" spans="1:5" ht="13" x14ac:dyDescent="0.25">
      <c r="A66" s="14"/>
      <c r="B66" s="12"/>
      <c r="C66" s="12"/>
      <c r="D66" s="12"/>
      <c r="E66" s="14"/>
    </row>
    <row r="67" spans="1:5" ht="13" x14ac:dyDescent="0.3">
      <c r="A67" s="14"/>
      <c r="B67" s="15"/>
      <c r="C67" s="16"/>
      <c r="D67" s="16"/>
      <c r="E67" s="14"/>
    </row>
    <row r="68" spans="1:5" ht="13" x14ac:dyDescent="0.3">
      <c r="A68" s="14"/>
      <c r="B68" s="15"/>
      <c r="C68" s="16"/>
      <c r="D68" s="16"/>
      <c r="E68" s="14"/>
    </row>
    <row r="69" spans="1:5" ht="13" x14ac:dyDescent="0.3">
      <c r="A69" s="13"/>
      <c r="B69" s="15"/>
      <c r="C69" s="16"/>
      <c r="D69" s="16"/>
      <c r="E69" s="14"/>
    </row>
    <row r="70" spans="1:5" x14ac:dyDescent="0.25">
      <c r="A70" s="14"/>
    </row>
  </sheetData>
  <sheetProtection sheet="1" objects="1" scenarios="1" selectLockedCells="1"/>
  <mergeCells count="6">
    <mergeCell ref="B2:E2"/>
    <mergeCell ref="A15:E15"/>
    <mergeCell ref="A26:E26"/>
    <mergeCell ref="A35:E35"/>
    <mergeCell ref="A21:E21"/>
    <mergeCell ref="A6:E6"/>
  </mergeCells>
  <phoneticPr fontId="0" type="noConversion"/>
  <dataValidations disablePrompts="1" count="2">
    <dataValidation allowBlank="1" showInputMessage="1" showErrorMessage="1" promptTitle="Freies Feld" prompt="Hier können Sie ein eigenes Kriterium anführen!" sqref="A45 A34 A25 A20 A14" xr:uid="{00000000-0002-0000-1A00-000000000000}"/>
    <dataValidation type="list" allowBlank="1" showDropDown="1" showInputMessage="1" showErrorMessage="1" errorTitle="Stopp" error="Hier können Sie nur ein &quot;x&quot; eingeben!" sqref="B36:D43 B27:D33 B16:D19 B21:D24 B7:D13" xr:uid="{00000000-0002-0000-1A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Medium,Standard"&amp;8Bienenhaltung</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10"/>
    <pageSetUpPr fitToPage="1"/>
  </sheetPr>
  <dimension ref="A1:E74"/>
  <sheetViews>
    <sheetView showGridLines="0" showRowColHeaders="0" topLeftCell="A28" zoomScaleNormal="100" workbookViewId="0">
      <selection activeCell="A34" sqref="A34"/>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501</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26" x14ac:dyDescent="0.25">
      <c r="A6" s="60" t="s">
        <v>415</v>
      </c>
      <c r="B6" s="162"/>
      <c r="C6" s="162"/>
      <c r="D6" s="162"/>
      <c r="E6" s="59"/>
    </row>
    <row r="7" spans="1:5" ht="51" x14ac:dyDescent="0.25">
      <c r="A7" s="60" t="s">
        <v>768</v>
      </c>
      <c r="B7" s="162"/>
      <c r="C7" s="162"/>
      <c r="D7" s="162"/>
      <c r="E7" s="59"/>
    </row>
    <row r="8" spans="1:5" ht="13" x14ac:dyDescent="0.25">
      <c r="A8" s="59"/>
      <c r="B8" s="162"/>
      <c r="C8" s="162"/>
      <c r="D8" s="162"/>
      <c r="E8" s="59"/>
    </row>
    <row r="9" spans="1:5" ht="15.5" x14ac:dyDescent="0.25">
      <c r="A9" s="336" t="s">
        <v>424</v>
      </c>
      <c r="B9" s="337"/>
      <c r="C9" s="337"/>
      <c r="D9" s="337"/>
      <c r="E9" s="338"/>
    </row>
    <row r="10" spans="1:5" ht="39" x14ac:dyDescent="0.25">
      <c r="A10" s="60" t="s">
        <v>769</v>
      </c>
      <c r="B10" s="162"/>
      <c r="C10" s="162"/>
      <c r="D10" s="162"/>
      <c r="E10" s="162"/>
    </row>
    <row r="11" spans="1:5" ht="39" x14ac:dyDescent="0.25">
      <c r="A11" s="60" t="s">
        <v>416</v>
      </c>
      <c r="B11" s="162"/>
      <c r="C11" s="162"/>
      <c r="D11" s="162"/>
      <c r="E11" s="59"/>
    </row>
    <row r="12" spans="1:5" ht="39" x14ac:dyDescent="0.25">
      <c r="A12" s="60" t="s">
        <v>460</v>
      </c>
      <c r="B12" s="162"/>
      <c r="C12" s="162"/>
      <c r="D12" s="162"/>
      <c r="E12" s="59"/>
    </row>
    <row r="13" spans="1:5" ht="26" x14ac:dyDescent="0.25">
      <c r="A13" s="60" t="s">
        <v>417</v>
      </c>
      <c r="B13" s="162"/>
      <c r="C13" s="162"/>
      <c r="D13" s="162"/>
      <c r="E13" s="59"/>
    </row>
    <row r="14" spans="1:5" ht="13" x14ac:dyDescent="0.25">
      <c r="A14" s="60" t="s">
        <v>965</v>
      </c>
      <c r="B14" s="162"/>
      <c r="C14" s="162"/>
      <c r="D14" s="162"/>
      <c r="E14" s="59"/>
    </row>
    <row r="15" spans="1:5" ht="52" x14ac:dyDescent="0.25">
      <c r="A15" s="60" t="s">
        <v>418</v>
      </c>
      <c r="B15" s="162"/>
      <c r="C15" s="162"/>
      <c r="D15" s="162"/>
      <c r="E15" s="59"/>
    </row>
    <row r="16" spans="1:5" ht="13" x14ac:dyDescent="0.25">
      <c r="A16" s="59"/>
      <c r="B16" s="162"/>
      <c r="C16" s="162"/>
      <c r="D16" s="162"/>
      <c r="E16" s="59"/>
    </row>
    <row r="17" spans="1:5" ht="15.5" x14ac:dyDescent="0.25">
      <c r="A17" s="336" t="s">
        <v>425</v>
      </c>
      <c r="B17" s="337"/>
      <c r="C17" s="337"/>
      <c r="D17" s="337"/>
      <c r="E17" s="338"/>
    </row>
    <row r="18" spans="1:5" ht="26" x14ac:dyDescent="0.25">
      <c r="A18" s="60" t="s">
        <v>419</v>
      </c>
      <c r="B18" s="162"/>
      <c r="C18" s="162"/>
      <c r="D18" s="162"/>
      <c r="E18" s="59"/>
    </row>
    <row r="19" spans="1:5" ht="63" x14ac:dyDescent="0.25">
      <c r="A19" s="60" t="s">
        <v>770</v>
      </c>
      <c r="B19" s="162"/>
      <c r="C19" s="162"/>
      <c r="D19" s="162"/>
      <c r="E19" s="59"/>
    </row>
    <row r="20" spans="1:5" ht="52" x14ac:dyDescent="0.25">
      <c r="A20" s="60" t="s">
        <v>771</v>
      </c>
      <c r="B20" s="162"/>
      <c r="C20" s="162"/>
      <c r="D20" s="162"/>
      <c r="E20" s="59"/>
    </row>
    <row r="21" spans="1:5" ht="39" x14ac:dyDescent="0.25">
      <c r="A21" s="60" t="s">
        <v>772</v>
      </c>
      <c r="B21" s="162"/>
      <c r="C21" s="162"/>
      <c r="D21" s="162"/>
      <c r="E21" s="59"/>
    </row>
    <row r="22" spans="1:5" ht="26" x14ac:dyDescent="0.25">
      <c r="A22" s="60" t="s">
        <v>420</v>
      </c>
      <c r="B22" s="162"/>
      <c r="C22" s="162"/>
      <c r="D22" s="162"/>
      <c r="E22" s="59"/>
    </row>
    <row r="23" spans="1:5" ht="26" x14ac:dyDescent="0.25">
      <c r="A23" s="60" t="s">
        <v>421</v>
      </c>
      <c r="B23" s="162"/>
      <c r="C23" s="162"/>
      <c r="D23" s="162"/>
      <c r="E23" s="59"/>
    </row>
    <row r="24" spans="1:5" ht="26" x14ac:dyDescent="0.25">
      <c r="A24" s="60" t="s">
        <v>422</v>
      </c>
      <c r="B24" s="162"/>
      <c r="C24" s="162"/>
      <c r="D24" s="162"/>
      <c r="E24" s="59"/>
    </row>
    <row r="25" spans="1:5" ht="39" x14ac:dyDescent="0.25">
      <c r="A25" s="60" t="s">
        <v>423</v>
      </c>
      <c r="B25" s="162"/>
      <c r="C25" s="162"/>
      <c r="D25" s="162"/>
      <c r="E25" s="59"/>
    </row>
    <row r="26" spans="1:5" ht="13" x14ac:dyDescent="0.25">
      <c r="A26" s="59"/>
      <c r="B26" s="162"/>
      <c r="C26" s="162"/>
      <c r="D26" s="162"/>
      <c r="E26" s="59"/>
    </row>
    <row r="27" spans="1:5" ht="15.5" x14ac:dyDescent="0.25">
      <c r="A27" s="336" t="s">
        <v>433</v>
      </c>
      <c r="B27" s="337"/>
      <c r="C27" s="337"/>
      <c r="D27" s="337"/>
      <c r="E27" s="338"/>
    </row>
    <row r="28" spans="1:5" ht="52" x14ac:dyDescent="0.25">
      <c r="A28" s="60" t="s">
        <v>461</v>
      </c>
      <c r="B28" s="162"/>
      <c r="C28" s="162"/>
      <c r="D28" s="162"/>
      <c r="E28" s="59"/>
    </row>
    <row r="29" spans="1:5" ht="13" x14ac:dyDescent="0.25">
      <c r="A29" s="59"/>
      <c r="B29" s="162"/>
      <c r="C29" s="162"/>
      <c r="D29" s="162"/>
      <c r="E29" s="59"/>
    </row>
    <row r="30" spans="1:5" ht="15.5" x14ac:dyDescent="0.25">
      <c r="A30" s="336" t="s">
        <v>426</v>
      </c>
      <c r="B30" s="337"/>
      <c r="C30" s="337"/>
      <c r="D30" s="337"/>
      <c r="E30" s="338"/>
    </row>
    <row r="31" spans="1:5" ht="52" x14ac:dyDescent="0.25">
      <c r="A31" s="60" t="s">
        <v>427</v>
      </c>
      <c r="B31" s="162"/>
      <c r="C31" s="162"/>
      <c r="D31" s="162"/>
      <c r="E31" s="59"/>
    </row>
    <row r="32" spans="1:5" ht="26" x14ac:dyDescent="0.25">
      <c r="A32" s="60" t="s">
        <v>428</v>
      </c>
      <c r="B32" s="162"/>
      <c r="C32" s="162"/>
      <c r="D32" s="162"/>
      <c r="E32" s="59"/>
    </row>
    <row r="33" spans="1:5" ht="39" x14ac:dyDescent="0.25">
      <c r="A33" s="60" t="s">
        <v>966</v>
      </c>
      <c r="B33" s="162"/>
      <c r="C33" s="162"/>
      <c r="D33" s="162"/>
      <c r="E33" s="59"/>
    </row>
    <row r="34" spans="1:5" ht="13" x14ac:dyDescent="0.25">
      <c r="A34" s="59"/>
      <c r="B34" s="162"/>
      <c r="C34" s="162"/>
      <c r="D34" s="162"/>
      <c r="E34" s="59"/>
    </row>
    <row r="35" spans="1:5" ht="15.5" x14ac:dyDescent="0.25">
      <c r="A35" s="336" t="s">
        <v>429</v>
      </c>
      <c r="B35" s="337"/>
      <c r="C35" s="337"/>
      <c r="D35" s="337"/>
      <c r="E35" s="338"/>
    </row>
    <row r="36" spans="1:5" ht="13" x14ac:dyDescent="0.25">
      <c r="A36" s="60" t="s">
        <v>767</v>
      </c>
      <c r="B36" s="162"/>
      <c r="C36" s="162"/>
      <c r="D36" s="162"/>
      <c r="E36" s="59"/>
    </row>
    <row r="37" spans="1:5" ht="13" x14ac:dyDescent="0.25">
      <c r="A37" s="60" t="s">
        <v>773</v>
      </c>
      <c r="B37" s="162"/>
      <c r="C37" s="162"/>
      <c r="D37" s="162"/>
      <c r="E37" s="59"/>
    </row>
    <row r="38" spans="1:5" ht="26" x14ac:dyDescent="0.25">
      <c r="A38" s="60" t="s">
        <v>430</v>
      </c>
      <c r="B38" s="162"/>
      <c r="C38" s="162"/>
      <c r="D38" s="162"/>
      <c r="E38" s="59"/>
    </row>
    <row r="39" spans="1:5" ht="52" x14ac:dyDescent="0.25">
      <c r="A39" s="60" t="s">
        <v>462</v>
      </c>
      <c r="B39" s="162"/>
      <c r="C39" s="162"/>
      <c r="D39" s="162"/>
      <c r="E39" s="59"/>
    </row>
    <row r="40" spans="1:5" ht="52" x14ac:dyDescent="0.25">
      <c r="A40" s="60" t="s">
        <v>431</v>
      </c>
      <c r="B40" s="162"/>
      <c r="C40" s="162"/>
      <c r="D40" s="162"/>
      <c r="E40" s="59"/>
    </row>
    <row r="41" spans="1:5" ht="39" x14ac:dyDescent="0.25">
      <c r="A41" s="60" t="s">
        <v>432</v>
      </c>
      <c r="B41" s="162"/>
      <c r="C41" s="162"/>
      <c r="D41" s="162"/>
      <c r="E41" s="59"/>
    </row>
    <row r="42" spans="1:5" ht="52" x14ac:dyDescent="0.25">
      <c r="A42" s="60" t="s">
        <v>434</v>
      </c>
      <c r="B42" s="162"/>
      <c r="C42" s="162"/>
      <c r="D42" s="162"/>
      <c r="E42" s="59"/>
    </row>
    <row r="43" spans="1:5" ht="13" x14ac:dyDescent="0.25">
      <c r="A43" s="59"/>
      <c r="B43" s="162"/>
      <c r="C43" s="162"/>
      <c r="D43" s="162"/>
      <c r="E43" s="59"/>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3"/>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3"/>
      <c r="B57" s="12"/>
      <c r="C57" s="12"/>
      <c r="D57" s="12"/>
      <c r="E57" s="14"/>
    </row>
    <row r="58" spans="1:5" ht="13" x14ac:dyDescent="0.25">
      <c r="A58" s="14"/>
      <c r="B58" s="12"/>
      <c r="C58" s="12"/>
      <c r="D58" s="12"/>
      <c r="E58" s="14"/>
    </row>
    <row r="59" spans="1:5" ht="13" x14ac:dyDescent="0.25">
      <c r="A59" s="14"/>
      <c r="B59" s="12"/>
      <c r="C59" s="12"/>
      <c r="D59" s="12"/>
      <c r="E59" s="14"/>
    </row>
    <row r="60" spans="1:5" ht="13" x14ac:dyDescent="0.25">
      <c r="A60" s="14"/>
      <c r="B60" s="12"/>
      <c r="C60" s="12"/>
      <c r="D60" s="12"/>
      <c r="E60" s="14"/>
    </row>
    <row r="61" spans="1:5" ht="13" x14ac:dyDescent="0.25">
      <c r="A61" s="14"/>
      <c r="B61" s="12"/>
      <c r="C61" s="12"/>
      <c r="D61" s="12"/>
      <c r="E61" s="14"/>
    </row>
    <row r="62" spans="1:5" ht="13" x14ac:dyDescent="0.25">
      <c r="A62" s="14"/>
      <c r="B62" s="12"/>
      <c r="C62" s="12"/>
      <c r="D62" s="12"/>
      <c r="E62" s="14"/>
    </row>
    <row r="63" spans="1:5" ht="13" x14ac:dyDescent="0.25">
      <c r="A63" s="13"/>
      <c r="B63" s="12"/>
      <c r="C63" s="12"/>
      <c r="D63" s="12"/>
      <c r="E63" s="14"/>
    </row>
    <row r="64" spans="1:5" ht="13" x14ac:dyDescent="0.25">
      <c r="A64" s="14"/>
      <c r="B64" s="12"/>
      <c r="C64" s="12"/>
      <c r="D64" s="12"/>
      <c r="E64" s="14"/>
    </row>
    <row r="65" spans="1:5" ht="13" x14ac:dyDescent="0.25">
      <c r="A65" s="14"/>
      <c r="B65" s="12"/>
      <c r="C65" s="12"/>
      <c r="D65" s="12"/>
      <c r="E65" s="14"/>
    </row>
    <row r="66" spans="1:5" ht="13" x14ac:dyDescent="0.25">
      <c r="A66" s="14"/>
      <c r="B66" s="12"/>
      <c r="C66" s="12"/>
      <c r="D66" s="12"/>
      <c r="E66" s="14"/>
    </row>
    <row r="67" spans="1:5" ht="13" x14ac:dyDescent="0.25">
      <c r="A67" s="14"/>
      <c r="B67" s="12"/>
      <c r="C67" s="12"/>
      <c r="D67" s="12"/>
      <c r="E67" s="14"/>
    </row>
    <row r="68" spans="1:5" ht="13" x14ac:dyDescent="0.25">
      <c r="A68" s="13"/>
      <c r="B68" s="12"/>
      <c r="C68" s="12"/>
      <c r="D68" s="12"/>
      <c r="E68" s="14"/>
    </row>
    <row r="69" spans="1:5" ht="13" x14ac:dyDescent="0.25">
      <c r="A69" s="14"/>
      <c r="B69" s="12"/>
      <c r="C69" s="12"/>
      <c r="D69" s="12"/>
      <c r="E69" s="14"/>
    </row>
    <row r="70" spans="1:5" ht="13" x14ac:dyDescent="0.25">
      <c r="A70" s="14"/>
      <c r="B70" s="12"/>
      <c r="C70" s="12"/>
      <c r="D70" s="12"/>
      <c r="E70" s="14"/>
    </row>
    <row r="71" spans="1:5" ht="13" x14ac:dyDescent="0.25">
      <c r="A71" s="14"/>
      <c r="B71" s="12"/>
      <c r="C71" s="12"/>
      <c r="D71" s="12"/>
      <c r="E71" s="14"/>
    </row>
    <row r="72" spans="1:5" ht="13" x14ac:dyDescent="0.3">
      <c r="A72" s="14"/>
      <c r="B72" s="15"/>
      <c r="C72" s="16"/>
      <c r="D72" s="16"/>
      <c r="E72" s="14"/>
    </row>
    <row r="73" spans="1:5" ht="13" x14ac:dyDescent="0.3">
      <c r="A73" s="13"/>
      <c r="B73" s="15"/>
      <c r="C73" s="16"/>
      <c r="D73" s="16"/>
      <c r="E73" s="14"/>
    </row>
    <row r="74" spans="1:5" ht="13" x14ac:dyDescent="0.3">
      <c r="A74" s="14"/>
      <c r="B74" s="15"/>
      <c r="C74" s="16"/>
      <c r="D74" s="16"/>
      <c r="E74" s="14"/>
    </row>
  </sheetData>
  <sheetProtection sheet="1" selectLockedCells="1"/>
  <mergeCells count="6">
    <mergeCell ref="A35:E35"/>
    <mergeCell ref="B2:E2"/>
    <mergeCell ref="A9:E9"/>
    <mergeCell ref="A17:E17"/>
    <mergeCell ref="A27:E27"/>
    <mergeCell ref="A30:E30"/>
  </mergeCells>
  <dataValidations count="2">
    <dataValidation allowBlank="1" showInputMessage="1" showErrorMessage="1" promptTitle="Freies Feld" prompt="Hier können Sie ein eigenes Kriterium anführen!" sqref="A43 A34 A29 A26 A16 A8" xr:uid="{00000000-0002-0000-1B00-000000000000}"/>
    <dataValidation type="list" allowBlank="1" showDropDown="1" showInputMessage="1" showErrorMessage="1" errorTitle="Stopp" error="Hier können Sie nur ein &quot;x&quot; eingeben!" sqref="B36:D43 B31:D34 B28:D29 B18:D26 B10:D16 B6:D8" xr:uid="{00000000-0002-0000-1B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Medium,Standard"&amp;8Insektenproduktion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0"/>
    <pageSetUpPr fitToPage="1"/>
  </sheetPr>
  <dimension ref="A1:E62"/>
  <sheetViews>
    <sheetView showGridLines="0" showRowColHeaders="0" topLeftCell="A7" zoomScaleNormal="100" workbookViewId="0">
      <selection activeCell="E8" sqref="E8"/>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502</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239"/>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5.5" x14ac:dyDescent="0.25">
      <c r="A6" s="483" t="s">
        <v>743</v>
      </c>
      <c r="B6" s="483"/>
      <c r="C6" s="483"/>
      <c r="D6" s="483"/>
      <c r="E6" s="484"/>
    </row>
    <row r="7" spans="1:5" ht="26" x14ac:dyDescent="0.25">
      <c r="A7" s="60" t="s">
        <v>747</v>
      </c>
      <c r="B7" s="162"/>
      <c r="C7" s="59"/>
      <c r="D7" s="59"/>
      <c r="E7" s="59"/>
    </row>
    <row r="8" spans="1:5" ht="26" x14ac:dyDescent="0.25">
      <c r="A8" s="60" t="s">
        <v>744</v>
      </c>
      <c r="B8" s="162"/>
      <c r="C8" s="59"/>
      <c r="D8" s="59"/>
      <c r="E8" s="59"/>
    </row>
    <row r="9" spans="1:5" ht="26" x14ac:dyDescent="0.25">
      <c r="A9" s="60" t="s">
        <v>745</v>
      </c>
      <c r="B9" s="162"/>
      <c r="C9" s="59"/>
      <c r="D9" s="59"/>
      <c r="E9" s="59"/>
    </row>
    <row r="10" spans="1:5" ht="26" x14ac:dyDescent="0.25">
      <c r="A10" s="60" t="s">
        <v>746</v>
      </c>
      <c r="B10" s="162"/>
      <c r="C10" s="162"/>
      <c r="D10" s="162"/>
      <c r="E10" s="59"/>
    </row>
    <row r="11" spans="1:5" ht="39" x14ac:dyDescent="0.25">
      <c r="A11" s="60" t="s">
        <v>753</v>
      </c>
      <c r="B11" s="162"/>
      <c r="C11" s="162"/>
      <c r="D11" s="162"/>
      <c r="E11" s="59"/>
    </row>
    <row r="12" spans="1:5" ht="39" x14ac:dyDescent="0.25">
      <c r="A12" s="60" t="s">
        <v>760</v>
      </c>
      <c r="B12" s="162"/>
      <c r="C12" s="162"/>
      <c r="D12" s="162"/>
      <c r="E12" s="59"/>
    </row>
    <row r="13" spans="1:5" ht="38" x14ac:dyDescent="0.25">
      <c r="A13" s="60" t="s">
        <v>761</v>
      </c>
      <c r="B13" s="162"/>
      <c r="C13" s="162"/>
      <c r="D13" s="162"/>
      <c r="E13" s="59"/>
    </row>
    <row r="14" spans="1:5" ht="49" x14ac:dyDescent="0.25">
      <c r="A14" s="60" t="s">
        <v>748</v>
      </c>
      <c r="B14" s="162"/>
      <c r="C14" s="162"/>
      <c r="D14" s="162"/>
      <c r="E14" s="59"/>
    </row>
    <row r="15" spans="1:5" ht="26" x14ac:dyDescent="0.25">
      <c r="A15" s="60" t="s">
        <v>752</v>
      </c>
      <c r="B15" s="162"/>
      <c r="C15" s="162"/>
      <c r="D15" s="162"/>
      <c r="E15" s="59"/>
    </row>
    <row r="16" spans="1:5" ht="28.25" customHeight="1" x14ac:dyDescent="0.25">
      <c r="A16" s="60" t="s">
        <v>749</v>
      </c>
      <c r="B16" s="162"/>
      <c r="C16" s="162"/>
      <c r="D16" s="162"/>
      <c r="E16" s="59"/>
    </row>
    <row r="17" spans="1:5" ht="26" x14ac:dyDescent="0.25">
      <c r="A17" s="60" t="s">
        <v>750</v>
      </c>
      <c r="B17" s="162"/>
      <c r="C17" s="162"/>
      <c r="D17" s="162"/>
      <c r="E17" s="59"/>
    </row>
    <row r="18" spans="1:5" ht="39" x14ac:dyDescent="0.25">
      <c r="A18" s="60" t="s">
        <v>762</v>
      </c>
      <c r="B18" s="162"/>
      <c r="C18" s="162"/>
      <c r="D18" s="162"/>
      <c r="E18" s="59"/>
    </row>
    <row r="19" spans="1:5" ht="39" x14ac:dyDescent="0.25">
      <c r="A19" s="60" t="s">
        <v>751</v>
      </c>
      <c r="B19" s="162"/>
      <c r="C19" s="162"/>
      <c r="D19" s="162"/>
      <c r="E19" s="59"/>
    </row>
    <row r="20" spans="1:5" ht="65" x14ac:dyDescent="0.25">
      <c r="A20" s="60" t="s">
        <v>754</v>
      </c>
      <c r="B20" s="162"/>
      <c r="C20" s="162"/>
      <c r="D20" s="162"/>
      <c r="E20" s="59"/>
    </row>
    <row r="21" spans="1:5" ht="26" x14ac:dyDescent="0.25">
      <c r="A21" s="60" t="s">
        <v>755</v>
      </c>
      <c r="B21" s="162"/>
      <c r="C21" s="162"/>
      <c r="D21" s="162"/>
      <c r="E21" s="59"/>
    </row>
    <row r="22" spans="1:5" ht="13" x14ac:dyDescent="0.25">
      <c r="A22" s="60" t="s">
        <v>756</v>
      </c>
      <c r="B22" s="162"/>
      <c r="C22" s="162"/>
      <c r="D22" s="162"/>
      <c r="E22" s="59"/>
    </row>
    <row r="23" spans="1:5" ht="39" x14ac:dyDescent="0.25">
      <c r="A23" s="60" t="s">
        <v>757</v>
      </c>
      <c r="B23" s="162"/>
      <c r="C23" s="162"/>
      <c r="D23" s="162"/>
      <c r="E23" s="59"/>
    </row>
    <row r="24" spans="1:5" ht="38" x14ac:dyDescent="0.25">
      <c r="A24" s="60" t="s">
        <v>758</v>
      </c>
      <c r="B24" s="162"/>
      <c r="C24" s="162"/>
      <c r="D24" s="162"/>
      <c r="E24" s="59"/>
    </row>
    <row r="25" spans="1:5" ht="37" x14ac:dyDescent="0.25">
      <c r="A25" s="60" t="s">
        <v>759</v>
      </c>
      <c r="B25" s="162"/>
      <c r="C25" s="162"/>
      <c r="D25" s="162"/>
      <c r="E25" s="59"/>
    </row>
    <row r="26" spans="1:5" ht="13" x14ac:dyDescent="0.25">
      <c r="A26" s="59"/>
      <c r="B26" s="162"/>
      <c r="C26" s="162"/>
      <c r="D26" s="162"/>
      <c r="E26" s="59"/>
    </row>
    <row r="27" spans="1:5" ht="15.5" customHeight="1" x14ac:dyDescent="0.25">
      <c r="A27" s="485" t="s">
        <v>763</v>
      </c>
      <c r="B27" s="485"/>
      <c r="C27" s="485"/>
      <c r="D27" s="485"/>
      <c r="E27" s="486"/>
    </row>
    <row r="28" spans="1:5" ht="62" x14ac:dyDescent="0.25">
      <c r="A28" s="60" t="s">
        <v>764</v>
      </c>
      <c r="B28" s="162"/>
      <c r="C28" s="162"/>
      <c r="D28" s="162"/>
      <c r="E28" s="59"/>
    </row>
    <row r="29" spans="1:5" ht="26" x14ac:dyDescent="0.25">
      <c r="A29" s="60" t="s">
        <v>765</v>
      </c>
      <c r="B29" s="162"/>
      <c r="C29" s="162"/>
      <c r="D29" s="162"/>
      <c r="E29" s="59"/>
    </row>
    <row r="30" spans="1:5" ht="61" x14ac:dyDescent="0.25">
      <c r="A30" s="60" t="s">
        <v>766</v>
      </c>
      <c r="B30" s="162"/>
      <c r="C30" s="162"/>
      <c r="D30" s="162"/>
      <c r="E30" s="59"/>
    </row>
    <row r="31" spans="1:5" ht="13" x14ac:dyDescent="0.25">
      <c r="A31" s="59"/>
      <c r="B31" s="162"/>
      <c r="C31" s="162"/>
      <c r="D31" s="162"/>
      <c r="E31" s="59"/>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3"/>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3"/>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3"/>
      <c r="B51" s="12"/>
      <c r="C51" s="12"/>
      <c r="D51" s="12"/>
      <c r="E51" s="14"/>
    </row>
    <row r="52" spans="1:5" ht="13" x14ac:dyDescent="0.25">
      <c r="A52" s="14"/>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3"/>
      <c r="B56" s="12"/>
      <c r="C56" s="12"/>
      <c r="D56" s="12"/>
      <c r="E56" s="14"/>
    </row>
    <row r="57" spans="1:5" ht="13" x14ac:dyDescent="0.25">
      <c r="A57" s="14"/>
      <c r="B57" s="12"/>
      <c r="C57" s="12"/>
      <c r="D57" s="12"/>
      <c r="E57" s="14"/>
    </row>
    <row r="58" spans="1:5" ht="13" x14ac:dyDescent="0.25">
      <c r="A58" s="14"/>
      <c r="B58" s="12"/>
      <c r="C58" s="12"/>
      <c r="D58" s="12"/>
      <c r="E58" s="14"/>
    </row>
    <row r="59" spans="1:5" ht="13" x14ac:dyDescent="0.25">
      <c r="A59" s="14"/>
      <c r="B59" s="12"/>
      <c r="C59" s="12"/>
      <c r="D59" s="12"/>
      <c r="E59" s="14"/>
    </row>
    <row r="60" spans="1:5" ht="13" x14ac:dyDescent="0.3">
      <c r="A60" s="14"/>
      <c r="B60" s="15"/>
      <c r="C60" s="16"/>
      <c r="D60" s="16"/>
      <c r="E60" s="14"/>
    </row>
    <row r="61" spans="1:5" ht="13" x14ac:dyDescent="0.3">
      <c r="A61" s="13"/>
      <c r="B61" s="15"/>
      <c r="C61" s="16"/>
      <c r="D61" s="16"/>
      <c r="E61" s="14"/>
    </row>
    <row r="62" spans="1:5" ht="13" x14ac:dyDescent="0.3">
      <c r="A62" s="14"/>
      <c r="B62" s="15"/>
      <c r="C62" s="16"/>
      <c r="D62" s="16"/>
      <c r="E62" s="14"/>
    </row>
  </sheetData>
  <sheetProtection sheet="1" objects="1" scenarios="1" selectLockedCells="1"/>
  <mergeCells count="3">
    <mergeCell ref="B2:E2"/>
    <mergeCell ref="A6:E6"/>
    <mergeCell ref="A27:E27"/>
  </mergeCells>
  <dataValidations count="2">
    <dataValidation allowBlank="1" showInputMessage="1" showErrorMessage="1" promptTitle="Freies Feld" prompt="Hier können Sie ein eigenes Kriterium anführen!" sqref="A31 A26" xr:uid="{00000000-0002-0000-1C00-000000000000}"/>
    <dataValidation type="list" allowBlank="1" showDropDown="1" showInputMessage="1" showErrorMessage="1" errorTitle="Stopp" error="Hier können Sie nur ein &quot;x&quot; eingeben!" sqref="B28:D31 B10:D26" xr:uid="{00000000-0002-0000-1C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Medium,Standard"&amp;8Aquakultur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tabColor indexed="11"/>
    <pageSetUpPr fitToPage="1"/>
  </sheetPr>
  <dimension ref="A1:H58"/>
  <sheetViews>
    <sheetView showGridLines="0" showRowColHeaders="0" topLeftCell="A10" zoomScaleNormal="100" zoomScalePageLayoutView="130" workbookViewId="0">
      <selection activeCell="A17" sqref="A1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453125" style="2" customWidth="1"/>
    <col min="6" max="6" width="3.453125" style="2" customWidth="1"/>
    <col min="7" max="7" width="11.453125" style="2" customWidth="1"/>
    <col min="8" max="8" width="12.90625" style="2" customWidth="1"/>
    <col min="9" max="16384" width="11.453125" style="2"/>
  </cols>
  <sheetData>
    <row r="1" spans="1:8" s="11" customFormat="1" ht="24.9" customHeight="1" x14ac:dyDescent="0.25">
      <c r="A1" s="151" t="s">
        <v>503</v>
      </c>
      <c r="B1" s="97"/>
      <c r="C1" s="97"/>
      <c r="D1" s="97"/>
      <c r="E1" s="98" t="s">
        <v>144</v>
      </c>
      <c r="G1" s="19"/>
      <c r="H1" s="19"/>
    </row>
    <row r="2" spans="1:8" ht="13" x14ac:dyDescent="0.25">
      <c r="A2" s="152" t="str">
        <f>CONCATENATE(Listen!H11&amp;'Allg Daten'!G9)</f>
        <v xml:space="preserve">Betrieb:                      </v>
      </c>
      <c r="B2" s="339" t="s">
        <v>51</v>
      </c>
      <c r="C2" s="340"/>
      <c r="D2" s="340"/>
      <c r="E2" s="341"/>
      <c r="G2" s="19"/>
      <c r="H2" s="19"/>
    </row>
    <row r="3" spans="1:8" ht="13" x14ac:dyDescent="0.3">
      <c r="A3" s="153" t="str">
        <f>CONCATENATE(Listen!H12&amp;'Allg Daten'!H28)</f>
        <v xml:space="preserve">Variante:                    </v>
      </c>
      <c r="B3" s="154" t="s">
        <v>152</v>
      </c>
      <c r="C3" s="155" t="s">
        <v>122</v>
      </c>
      <c r="D3" s="92"/>
      <c r="E3" s="156"/>
      <c r="G3" s="19"/>
      <c r="H3" s="19"/>
    </row>
    <row r="4" spans="1:8" ht="13" x14ac:dyDescent="0.3">
      <c r="A4" s="153" t="str">
        <f>CONCATENATE(Listen!H13&amp;Listen!H16&amp;'Allg Daten'!E28)</f>
        <v>Umstellungsbeginn: 01.01.</v>
      </c>
      <c r="B4" s="157"/>
      <c r="C4" s="154" t="s">
        <v>152</v>
      </c>
      <c r="D4" s="155" t="s">
        <v>168</v>
      </c>
      <c r="E4" s="156"/>
      <c r="G4" s="23"/>
      <c r="H4" s="23"/>
    </row>
    <row r="5" spans="1:8" ht="13" x14ac:dyDescent="0.3">
      <c r="A5" s="158" t="str">
        <f>CONCATENATE(Listen!H14&amp;'Allg Daten'!D16)</f>
        <v xml:space="preserve">Datum Bericht:         </v>
      </c>
      <c r="B5" s="159"/>
      <c r="C5" s="159"/>
      <c r="D5" s="160" t="s">
        <v>123</v>
      </c>
      <c r="E5" s="161" t="s">
        <v>554</v>
      </c>
    </row>
    <row r="6" spans="1:8" ht="15.5" x14ac:dyDescent="0.25">
      <c r="A6" s="462" t="s">
        <v>192</v>
      </c>
      <c r="B6" s="463"/>
      <c r="C6" s="463"/>
      <c r="D6" s="463"/>
      <c r="E6" s="464"/>
    </row>
    <row r="7" spans="1:8" ht="87" x14ac:dyDescent="0.25">
      <c r="A7" s="200" t="s">
        <v>923</v>
      </c>
      <c r="B7" s="164"/>
      <c r="C7" s="164"/>
      <c r="D7" s="164"/>
      <c r="E7" s="61"/>
    </row>
    <row r="8" spans="1:8" ht="13" x14ac:dyDescent="0.25">
      <c r="A8" s="192" t="s">
        <v>921</v>
      </c>
      <c r="B8" s="164"/>
      <c r="C8" s="164"/>
      <c r="D8" s="164"/>
      <c r="E8" s="61"/>
    </row>
    <row r="9" spans="1:8" ht="26" x14ac:dyDescent="0.25">
      <c r="A9" s="192" t="s">
        <v>922</v>
      </c>
      <c r="B9" s="164"/>
      <c r="C9" s="164"/>
      <c r="D9" s="164"/>
      <c r="E9" s="61"/>
    </row>
    <row r="10" spans="1:8" ht="50" x14ac:dyDescent="0.25">
      <c r="A10" s="163" t="s">
        <v>675</v>
      </c>
      <c r="B10" s="164"/>
      <c r="C10" s="164"/>
      <c r="D10" s="164"/>
      <c r="E10" s="61"/>
    </row>
    <row r="11" spans="1:8" ht="13" x14ac:dyDescent="0.25">
      <c r="A11" s="283"/>
      <c r="B11" s="162"/>
      <c r="C11" s="162"/>
      <c r="D11" s="162"/>
      <c r="E11" s="61"/>
    </row>
    <row r="12" spans="1:8" ht="15.5" x14ac:dyDescent="0.25">
      <c r="A12" s="336" t="s">
        <v>195</v>
      </c>
      <c r="B12" s="337"/>
      <c r="C12" s="337"/>
      <c r="D12" s="337"/>
      <c r="E12" s="338"/>
    </row>
    <row r="13" spans="1:8" ht="37" x14ac:dyDescent="0.25">
      <c r="A13" s="60" t="s">
        <v>676</v>
      </c>
      <c r="B13" s="162"/>
      <c r="C13" s="162"/>
      <c r="D13" s="162"/>
      <c r="E13" s="61"/>
    </row>
    <row r="14" spans="1:8" ht="26" x14ac:dyDescent="0.25">
      <c r="A14" s="60" t="s">
        <v>723</v>
      </c>
      <c r="B14" s="162"/>
      <c r="C14" s="162"/>
      <c r="D14" s="162"/>
      <c r="E14" s="61"/>
    </row>
    <row r="15" spans="1:8" ht="26" x14ac:dyDescent="0.25">
      <c r="A15" s="60" t="s">
        <v>559</v>
      </c>
      <c r="B15" s="162"/>
      <c r="C15" s="162"/>
      <c r="D15" s="162"/>
      <c r="E15" s="61"/>
    </row>
    <row r="16" spans="1:8" ht="13" x14ac:dyDescent="0.25">
      <c r="A16" s="60" t="s">
        <v>155</v>
      </c>
      <c r="B16" s="162"/>
      <c r="C16" s="162"/>
      <c r="D16" s="162"/>
      <c r="E16" s="61"/>
    </row>
    <row r="17" spans="1:5" ht="13" x14ac:dyDescent="0.25">
      <c r="A17" s="61"/>
      <c r="B17" s="162"/>
      <c r="C17" s="162"/>
      <c r="D17" s="162"/>
      <c r="E17" s="61"/>
    </row>
    <row r="18" spans="1:5" ht="15.5" x14ac:dyDescent="0.25">
      <c r="A18" s="336" t="s">
        <v>196</v>
      </c>
      <c r="B18" s="337"/>
      <c r="C18" s="337"/>
      <c r="D18" s="337"/>
      <c r="E18" s="338"/>
    </row>
    <row r="19" spans="1:5" x14ac:dyDescent="0.25">
      <c r="A19" s="487" t="s">
        <v>927</v>
      </c>
      <c r="B19" s="488"/>
      <c r="C19" s="488"/>
      <c r="D19" s="488"/>
      <c r="E19" s="489"/>
    </row>
    <row r="20" spans="1:5" ht="39" x14ac:dyDescent="0.25">
      <c r="A20" s="60" t="s">
        <v>688</v>
      </c>
      <c r="B20" s="162"/>
      <c r="C20" s="162"/>
      <c r="D20" s="162"/>
      <c r="E20" s="162"/>
    </row>
    <row r="21" spans="1:5" ht="39" x14ac:dyDescent="0.25">
      <c r="A21" s="60" t="s">
        <v>677</v>
      </c>
      <c r="B21" s="162"/>
      <c r="C21" s="162"/>
      <c r="D21" s="162"/>
      <c r="E21" s="61"/>
    </row>
    <row r="22" spans="1:5" ht="26" x14ac:dyDescent="0.25">
      <c r="A22" s="60" t="s">
        <v>560</v>
      </c>
      <c r="B22" s="162"/>
      <c r="C22" s="162"/>
      <c r="D22" s="162"/>
      <c r="E22" s="61"/>
    </row>
    <row r="23" spans="1:5" ht="26" x14ac:dyDescent="0.25">
      <c r="A23" s="60" t="s">
        <v>561</v>
      </c>
      <c r="B23" s="162"/>
      <c r="C23" s="162"/>
      <c r="D23" s="162"/>
      <c r="E23" s="61"/>
    </row>
    <row r="24" spans="1:5" ht="13" x14ac:dyDescent="0.25">
      <c r="A24" s="60" t="s">
        <v>562</v>
      </c>
      <c r="B24" s="162"/>
      <c r="C24" s="162"/>
      <c r="D24" s="162"/>
      <c r="E24" s="61"/>
    </row>
    <row r="25" spans="1:5" ht="26" x14ac:dyDescent="0.25">
      <c r="A25" s="60" t="s">
        <v>689</v>
      </c>
      <c r="B25" s="166"/>
      <c r="C25" s="166"/>
      <c r="D25" s="166"/>
      <c r="E25" s="70"/>
    </row>
    <row r="26" spans="1:5" ht="13" x14ac:dyDescent="0.25">
      <c r="A26" s="61"/>
      <c r="B26" s="166"/>
      <c r="C26" s="166"/>
      <c r="D26" s="166"/>
      <c r="E26" s="70"/>
    </row>
    <row r="27" spans="1:5" ht="15.5" x14ac:dyDescent="0.25">
      <c r="A27" s="336" t="s">
        <v>102</v>
      </c>
      <c r="B27" s="337"/>
      <c r="C27" s="337"/>
      <c r="D27" s="337"/>
      <c r="E27" s="338"/>
    </row>
    <row r="28" spans="1:5" x14ac:dyDescent="0.25">
      <c r="A28" s="487" t="s">
        <v>680</v>
      </c>
      <c r="B28" s="488"/>
      <c r="C28" s="488"/>
      <c r="D28" s="488"/>
      <c r="E28" s="489"/>
    </row>
    <row r="29" spans="1:5" ht="89" x14ac:dyDescent="0.25">
      <c r="A29" s="60" t="s">
        <v>678</v>
      </c>
      <c r="B29" s="162"/>
      <c r="C29" s="162"/>
      <c r="D29" s="162"/>
      <c r="E29" s="61"/>
    </row>
    <row r="30" spans="1:5" ht="118" x14ac:dyDescent="0.25">
      <c r="A30" s="60" t="s">
        <v>679</v>
      </c>
      <c r="B30" s="162"/>
      <c r="C30" s="162"/>
      <c r="D30" s="162"/>
      <c r="E30" s="61"/>
    </row>
    <row r="31" spans="1:5" ht="61" x14ac:dyDescent="0.25">
      <c r="A31" s="60" t="s">
        <v>682</v>
      </c>
      <c r="B31" s="162"/>
      <c r="C31" s="162"/>
      <c r="D31" s="162"/>
      <c r="E31" s="61"/>
    </row>
    <row r="32" spans="1:5" ht="37" x14ac:dyDescent="0.25">
      <c r="A32" s="60" t="s">
        <v>686</v>
      </c>
      <c r="B32" s="162"/>
      <c r="C32" s="162"/>
      <c r="D32" s="162"/>
      <c r="E32" s="61"/>
    </row>
    <row r="33" spans="1:5" ht="52" x14ac:dyDescent="0.25">
      <c r="A33" s="60" t="s">
        <v>681</v>
      </c>
      <c r="B33" s="162"/>
      <c r="C33" s="162"/>
      <c r="D33" s="162"/>
      <c r="E33" s="61"/>
    </row>
    <row r="34" spans="1:5" ht="38" x14ac:dyDescent="0.25">
      <c r="A34" s="60" t="s">
        <v>683</v>
      </c>
      <c r="B34" s="162"/>
      <c r="C34" s="162"/>
      <c r="D34" s="162"/>
      <c r="E34" s="61"/>
    </row>
    <row r="35" spans="1:5" ht="62" x14ac:dyDescent="0.25">
      <c r="A35" s="60" t="s">
        <v>685</v>
      </c>
      <c r="B35" s="162"/>
      <c r="C35" s="162"/>
      <c r="D35" s="162"/>
      <c r="E35" s="61"/>
    </row>
    <row r="36" spans="1:5" ht="39" x14ac:dyDescent="0.25">
      <c r="A36" s="60" t="s">
        <v>684</v>
      </c>
      <c r="B36" s="162"/>
      <c r="C36" s="162"/>
      <c r="D36" s="162"/>
      <c r="E36" s="61"/>
    </row>
    <row r="37" spans="1:5" ht="39" x14ac:dyDescent="0.25">
      <c r="A37" s="60" t="s">
        <v>687</v>
      </c>
      <c r="B37" s="162"/>
      <c r="C37" s="162"/>
      <c r="D37" s="162"/>
      <c r="E37" s="61"/>
    </row>
    <row r="38" spans="1:5" ht="26" x14ac:dyDescent="0.25">
      <c r="A38" s="60" t="s">
        <v>742</v>
      </c>
      <c r="B38" s="162"/>
      <c r="C38" s="162"/>
      <c r="D38" s="162"/>
      <c r="E38" s="61"/>
    </row>
    <row r="39" spans="1:5" ht="51" x14ac:dyDescent="0.25">
      <c r="A39" s="60" t="s">
        <v>741</v>
      </c>
      <c r="B39" s="162"/>
      <c r="C39" s="162"/>
      <c r="D39" s="162"/>
      <c r="E39" s="61"/>
    </row>
    <row r="40" spans="1:5" ht="13" x14ac:dyDescent="0.25">
      <c r="A40" s="61"/>
      <c r="B40" s="162"/>
      <c r="C40" s="162"/>
      <c r="D40" s="162"/>
      <c r="E40" s="61"/>
    </row>
    <row r="41" spans="1:5" ht="15.5" x14ac:dyDescent="0.35">
      <c r="A41" s="490" t="s">
        <v>467</v>
      </c>
      <c r="B41" s="491"/>
      <c r="C41" s="491"/>
      <c r="D41" s="491"/>
      <c r="E41" s="492"/>
    </row>
    <row r="42" spans="1:5" ht="39" x14ac:dyDescent="0.25">
      <c r="A42" s="165" t="s">
        <v>563</v>
      </c>
      <c r="B42" s="166"/>
      <c r="C42" s="166"/>
      <c r="D42" s="166"/>
      <c r="E42" s="70"/>
    </row>
    <row r="43" spans="1:5" ht="13" x14ac:dyDescent="0.25">
      <c r="A43" s="61"/>
      <c r="B43" s="162"/>
      <c r="C43" s="162"/>
      <c r="D43" s="162"/>
      <c r="E43" s="61"/>
    </row>
    <row r="44" spans="1:5" ht="15.5" customHeight="1" x14ac:dyDescent="0.25">
      <c r="A44" s="21"/>
      <c r="B44" s="21"/>
      <c r="C44" s="21"/>
      <c r="D44" s="21"/>
      <c r="E44" s="21"/>
    </row>
    <row r="45" spans="1:5" ht="12.5" customHeight="1" x14ac:dyDescent="0.25">
      <c r="A45" s="21"/>
      <c r="B45" s="21"/>
      <c r="C45" s="21"/>
      <c r="D45" s="21"/>
      <c r="E45" s="21"/>
    </row>
    <row r="46" spans="1:5" ht="13" x14ac:dyDescent="0.25">
      <c r="A46" s="21"/>
      <c r="B46" s="21"/>
      <c r="C46" s="21"/>
      <c r="D46" s="21"/>
      <c r="E46" s="21"/>
    </row>
    <row r="47" spans="1:5" ht="13" x14ac:dyDescent="0.25">
      <c r="A47" s="21"/>
      <c r="B47" s="21"/>
      <c r="C47" s="21"/>
      <c r="D47" s="21"/>
      <c r="E47" s="21"/>
    </row>
    <row r="48" spans="1:5" ht="13" x14ac:dyDescent="0.25">
      <c r="A48" s="21"/>
      <c r="B48" s="21"/>
      <c r="C48" s="21"/>
      <c r="D48" s="21"/>
      <c r="E48" s="21"/>
    </row>
    <row r="49" spans="1:5" ht="13" x14ac:dyDescent="0.25">
      <c r="A49" s="21"/>
      <c r="B49" s="21"/>
      <c r="C49" s="21"/>
      <c r="D49" s="21"/>
      <c r="E49" s="21"/>
    </row>
    <row r="51" spans="1:5" ht="12.75" customHeight="1" x14ac:dyDescent="0.25"/>
    <row r="55" spans="1:5" ht="27.75" customHeight="1" x14ac:dyDescent="0.25"/>
    <row r="58" spans="1:5" ht="24" customHeight="1" x14ac:dyDescent="0.25"/>
  </sheetData>
  <sheetProtection sheet="1" objects="1" scenarios="1" selectLockedCells="1"/>
  <mergeCells count="8">
    <mergeCell ref="B2:E2"/>
    <mergeCell ref="A28:E28"/>
    <mergeCell ref="A19:E19"/>
    <mergeCell ref="A41:E41"/>
    <mergeCell ref="A18:E18"/>
    <mergeCell ref="A6:E6"/>
    <mergeCell ref="A12:E12"/>
    <mergeCell ref="A27:E27"/>
  </mergeCells>
  <phoneticPr fontId="0" type="noConversion"/>
  <dataValidations xWindow="421" yWindow="748" count="5">
    <dataValidation allowBlank="1" showInputMessage="1" showErrorMessage="1" promptTitle="Freies Feld" prompt="Hier können Sie ein eigenes Kriterium einfügen!" sqref="A43 A26 A40 A17:A18" xr:uid="{00000000-0002-0000-1D00-000002000000}"/>
    <dataValidation type="list" allowBlank="1" showDropDown="1" showInputMessage="1" showErrorMessage="1" errorTitle="Stopp" error="Hier können Sie nur ein &quot;x&quot; eingeben!" sqref="B21:D26 B42:D43 B7:D11 B13:D17 B29:D40" xr:uid="{00000000-0002-0000-1D00-000003000000}">
      <formula1>x</formula1>
    </dataValidation>
    <dataValidation allowBlank="1" showInputMessage="1" showErrorMessage="1" promptTitle="Freies Feld, freie Grösse" prompt="Tipp: Manueller Zeilenumbruch mit &quot;Alt&quot; + &quot;Return&quot;!" sqref="E21:E26 E42:E43 E7:E11 E13:E17 E29:E40" xr:uid="{00000000-0002-0000-1D00-000004000000}"/>
    <dataValidation allowBlank="1" showInputMessage="1" showErrorMessage="1" promptTitle="Freies Feld, freie Grösse" prompt="Tipp: Manueller Umbruch mit &quot;Alt&quot; + &quot;Return&quot;!" sqref="E30:E38" xr:uid="{00000000-0002-0000-1D00-000005000000}"/>
    <dataValidation allowBlank="1" showInputMessage="1" showErrorMessage="1" promptTitle="Kommentarfeld, freie Grösse" prompt="Manueller Zeilenumbruch mit &quot;Alt&quot; + &quot;Return&quot;!" sqref="A44:E49" xr:uid="{00000000-0002-0000-1D00-000000000000}"/>
  </dataValidations>
  <pageMargins left="0.78740157480314965" right="0.47244094488188981" top="0.59055118110236227" bottom="0.78740157480314965" header="0.51181102362204722" footer="0.59055118110236227"/>
  <pageSetup paperSize="9" fitToHeight="7" orientation="portrait" r:id="rId1"/>
  <headerFooter alignWithMargins="0">
    <oddFooter>&amp;L&amp;"Function Pro Medium,Standard"&amp;8Checkliste 2026&amp;R&amp;"Function Pro Medium,Standard"&amp;8Pflanzenbau allgemein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01">
    <tabColor indexed="11"/>
    <pageSetUpPr fitToPage="1"/>
  </sheetPr>
  <dimension ref="A1:E58"/>
  <sheetViews>
    <sheetView showGridLines="0" showRowColHeaders="0" topLeftCell="A14" zoomScale="120" zoomScaleNormal="120" workbookViewId="0">
      <selection activeCell="E16" sqref="E16"/>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453125" style="2" customWidth="1"/>
    <col min="6" max="16384" width="11.453125" style="2"/>
  </cols>
  <sheetData>
    <row r="1" spans="1:5" s="7" customFormat="1" ht="24.9" customHeight="1" x14ac:dyDescent="0.25">
      <c r="A1" s="151" t="s">
        <v>275</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53.4" customHeight="1" x14ac:dyDescent="0.25">
      <c r="A6" s="202" t="s">
        <v>924</v>
      </c>
      <c r="B6" s="203"/>
      <c r="C6" s="203"/>
      <c r="D6" s="203"/>
      <c r="E6" s="204"/>
    </row>
    <row r="7" spans="1:5" ht="26" x14ac:dyDescent="0.25">
      <c r="A7" s="165" t="s">
        <v>564</v>
      </c>
      <c r="B7" s="205"/>
      <c r="C7" s="205"/>
      <c r="D7" s="205"/>
      <c r="E7" s="206"/>
    </row>
    <row r="8" spans="1:5" ht="39" x14ac:dyDescent="0.25">
      <c r="A8" s="207" t="s">
        <v>143</v>
      </c>
      <c r="B8" s="205"/>
      <c r="C8" s="205"/>
      <c r="D8" s="205"/>
      <c r="E8" s="191"/>
    </row>
    <row r="9" spans="1:5" ht="13.5" customHeight="1" x14ac:dyDescent="0.25">
      <c r="A9" s="165" t="s">
        <v>118</v>
      </c>
      <c r="B9" s="205"/>
      <c r="C9" s="205"/>
      <c r="D9" s="205"/>
      <c r="E9" s="59"/>
    </row>
    <row r="10" spans="1:5" ht="26" x14ac:dyDescent="0.25">
      <c r="A10" s="60" t="s">
        <v>463</v>
      </c>
      <c r="B10" s="208"/>
      <c r="C10" s="208"/>
      <c r="D10" s="208"/>
      <c r="E10" s="59"/>
    </row>
    <row r="11" spans="1:5" ht="65" x14ac:dyDescent="0.25">
      <c r="A11" s="60" t="s">
        <v>119</v>
      </c>
      <c r="B11" s="208"/>
      <c r="C11" s="208"/>
      <c r="D11" s="208"/>
      <c r="E11" s="59"/>
    </row>
    <row r="12" spans="1:5" ht="39" x14ac:dyDescent="0.25">
      <c r="A12" s="60" t="s">
        <v>120</v>
      </c>
      <c r="B12" s="208"/>
      <c r="C12" s="208"/>
      <c r="D12" s="208"/>
      <c r="E12" s="59"/>
    </row>
    <row r="13" spans="1:5" ht="26" x14ac:dyDescent="0.25">
      <c r="A13" s="60" t="s">
        <v>121</v>
      </c>
      <c r="B13" s="208"/>
      <c r="C13" s="208"/>
      <c r="D13" s="208"/>
      <c r="E13" s="59"/>
    </row>
    <row r="14" spans="1:5" ht="104" x14ac:dyDescent="0.25">
      <c r="A14" s="60" t="s">
        <v>925</v>
      </c>
      <c r="B14" s="208"/>
      <c r="C14" s="208"/>
      <c r="D14" s="208"/>
      <c r="E14" s="59"/>
    </row>
    <row r="15" spans="1:5" ht="39" x14ac:dyDescent="0.25">
      <c r="A15" s="60" t="s">
        <v>565</v>
      </c>
      <c r="B15" s="208"/>
      <c r="C15" s="208"/>
      <c r="D15" s="208"/>
      <c r="E15" s="59"/>
    </row>
    <row r="16" spans="1:5" ht="52" x14ac:dyDescent="0.25">
      <c r="A16" s="60" t="s">
        <v>329</v>
      </c>
      <c r="B16" s="208"/>
      <c r="C16" s="208"/>
      <c r="D16" s="208"/>
      <c r="E16" s="59"/>
    </row>
    <row r="17" spans="1:5" ht="26" x14ac:dyDescent="0.25">
      <c r="A17" s="60" t="s">
        <v>124</v>
      </c>
      <c r="B17" s="208"/>
      <c r="C17" s="208"/>
      <c r="D17" s="208"/>
      <c r="E17" s="59"/>
    </row>
    <row r="18" spans="1:5" ht="39" x14ac:dyDescent="0.25">
      <c r="A18" s="60" t="s">
        <v>566</v>
      </c>
      <c r="B18" s="208"/>
      <c r="C18" s="208"/>
      <c r="D18" s="208"/>
      <c r="E18" s="59"/>
    </row>
    <row r="19" spans="1:5" ht="13" x14ac:dyDescent="0.25">
      <c r="A19" s="59"/>
      <c r="B19" s="208"/>
      <c r="C19" s="208"/>
      <c r="D19" s="208"/>
      <c r="E19" s="59"/>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3"/>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3"/>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3"/>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3"/>
      <c r="B47" s="12"/>
      <c r="C47" s="12"/>
      <c r="D47" s="12"/>
      <c r="E47" s="14"/>
    </row>
    <row r="48" spans="1:5" ht="13" x14ac:dyDescent="0.25">
      <c r="A48" s="14"/>
      <c r="B48" s="12"/>
      <c r="C48" s="12"/>
      <c r="D48" s="12"/>
      <c r="E48" s="14"/>
    </row>
    <row r="49" spans="1:5" ht="13" x14ac:dyDescent="0.25">
      <c r="A49" s="14"/>
      <c r="B49" s="12"/>
      <c r="C49" s="12"/>
      <c r="D49" s="12"/>
      <c r="E49" s="14"/>
    </row>
    <row r="50" spans="1:5" ht="13" x14ac:dyDescent="0.25">
      <c r="A50" s="14"/>
      <c r="B50" s="12"/>
      <c r="C50" s="12"/>
      <c r="D50" s="12"/>
      <c r="E50" s="14"/>
    </row>
    <row r="51" spans="1:5" ht="13" x14ac:dyDescent="0.25">
      <c r="A51" s="14"/>
      <c r="B51" s="12"/>
      <c r="C51" s="12"/>
      <c r="D51" s="12"/>
      <c r="E51" s="14"/>
    </row>
    <row r="52" spans="1:5" ht="13" x14ac:dyDescent="0.25">
      <c r="A52" s="13"/>
      <c r="B52" s="12"/>
      <c r="C52" s="12"/>
      <c r="D52" s="12"/>
      <c r="E52" s="14"/>
    </row>
    <row r="53" spans="1:5" ht="13" x14ac:dyDescent="0.25">
      <c r="A53" s="14"/>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3">
      <c r="A56" s="14"/>
      <c r="B56" s="15"/>
      <c r="C56" s="16"/>
      <c r="D56" s="16"/>
      <c r="E56" s="14"/>
    </row>
    <row r="57" spans="1:5" ht="13" x14ac:dyDescent="0.3">
      <c r="A57" s="13"/>
      <c r="B57" s="15"/>
      <c r="C57" s="16"/>
      <c r="D57" s="16"/>
      <c r="E57" s="14"/>
    </row>
    <row r="58" spans="1:5" ht="13" x14ac:dyDescent="0.3">
      <c r="A58" s="14"/>
      <c r="B58" s="15"/>
      <c r="C58" s="16"/>
      <c r="D58" s="16"/>
      <c r="E58" s="14"/>
    </row>
  </sheetData>
  <sheetProtection sheet="1" objects="1" scenarios="1" selectLockedCells="1"/>
  <mergeCells count="1">
    <mergeCell ref="B2:E2"/>
  </mergeCells>
  <phoneticPr fontId="0" type="noConversion"/>
  <dataValidations count="2">
    <dataValidation allowBlank="1" showInputMessage="1" showErrorMessage="1" promptTitle="Freies Feld" prompt="Hier können Sie ein eigenes Kriterium anführen!" sqref="A19" xr:uid="{00000000-0002-0000-1F00-000000000000}"/>
    <dataValidation type="list" allowBlank="1" showDropDown="1" showInputMessage="1" showErrorMessage="1" errorTitle="Stopp" error="Hier können Sie nur ein &quot;x&quot; eingeben!" sqref="B6:D19" xr:uid="{00000000-0002-0000-1F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Medium,Standard"&amp;8Gemüsebau</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11">
    <tabColor indexed="11"/>
    <pageSetUpPr fitToPage="1"/>
  </sheetPr>
  <dimension ref="A1:E46"/>
  <sheetViews>
    <sheetView showGridLines="0" showRowColHeaders="0" topLeftCell="A3" zoomScale="70" zoomScaleNormal="70" workbookViewId="0">
      <selection activeCell="B6" sqref="B6"/>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265</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215" t="s">
        <v>554</v>
      </c>
    </row>
    <row r="6" spans="1:5" ht="49" x14ac:dyDescent="0.25">
      <c r="A6" s="60" t="s">
        <v>926</v>
      </c>
      <c r="B6" s="166"/>
      <c r="C6" s="166"/>
      <c r="D6" s="166"/>
      <c r="E6" s="70"/>
    </row>
    <row r="7" spans="1:5" ht="26" x14ac:dyDescent="0.25">
      <c r="A7" s="60" t="s">
        <v>739</v>
      </c>
      <c r="B7" s="166"/>
      <c r="C7" s="166"/>
      <c r="D7" s="166"/>
      <c r="E7" s="70"/>
    </row>
    <row r="8" spans="1:5" ht="26" x14ac:dyDescent="0.25">
      <c r="A8" s="163" t="s">
        <v>967</v>
      </c>
      <c r="B8" s="162"/>
      <c r="C8" s="162"/>
      <c r="D8" s="162"/>
      <c r="E8" s="61"/>
    </row>
    <row r="9" spans="1:5" ht="73" x14ac:dyDescent="0.25">
      <c r="A9" s="60" t="s">
        <v>740</v>
      </c>
      <c r="B9" s="166"/>
      <c r="C9" s="166"/>
      <c r="D9" s="166"/>
      <c r="E9" s="70"/>
    </row>
    <row r="10" spans="1:5" ht="25" x14ac:dyDescent="0.25">
      <c r="A10" s="60" t="s">
        <v>736</v>
      </c>
      <c r="B10" s="166"/>
      <c r="C10" s="166"/>
      <c r="D10" s="166"/>
      <c r="E10" s="70"/>
    </row>
    <row r="11" spans="1:5" ht="26" x14ac:dyDescent="0.25">
      <c r="A11" s="60" t="s">
        <v>737</v>
      </c>
      <c r="B11" s="70"/>
      <c r="C11" s="70"/>
      <c r="D11" s="70"/>
      <c r="E11" s="70"/>
    </row>
    <row r="12" spans="1:5" ht="26" x14ac:dyDescent="0.25">
      <c r="A12" s="60" t="s">
        <v>738</v>
      </c>
      <c r="B12" s="162"/>
      <c r="C12" s="162"/>
      <c r="D12" s="162"/>
      <c r="E12" s="61"/>
    </row>
    <row r="13" spans="1:5" ht="13" x14ac:dyDescent="0.25">
      <c r="A13" s="61"/>
      <c r="B13" s="162"/>
      <c r="C13" s="162"/>
      <c r="D13" s="162"/>
      <c r="E13" s="61"/>
    </row>
    <row r="14" spans="1:5" ht="13" x14ac:dyDescent="0.25">
      <c r="A14" s="13"/>
      <c r="B14" s="12"/>
      <c r="C14" s="12"/>
      <c r="D14" s="12"/>
      <c r="E14" s="14"/>
    </row>
    <row r="15" spans="1:5" ht="13" x14ac:dyDescent="0.25">
      <c r="A15" s="14"/>
      <c r="B15" s="12"/>
      <c r="C15" s="12"/>
      <c r="D15" s="12"/>
      <c r="E15" s="14"/>
    </row>
    <row r="16" spans="1:5" ht="38.4" customHeight="1" x14ac:dyDescent="0.25">
      <c r="A16" s="14"/>
      <c r="B16" s="12"/>
      <c r="C16" s="12"/>
      <c r="D16" s="12"/>
      <c r="E16" s="14"/>
    </row>
    <row r="17" spans="1:5" ht="13" x14ac:dyDescent="0.25">
      <c r="A17" s="14"/>
      <c r="B17" s="12"/>
      <c r="C17" s="12"/>
      <c r="D17" s="12"/>
      <c r="E17" s="14"/>
    </row>
    <row r="18" spans="1:5" ht="13" x14ac:dyDescent="0.25">
      <c r="A18" s="14"/>
      <c r="B18" s="12"/>
      <c r="C18" s="12"/>
      <c r="D18" s="12"/>
      <c r="E18" s="14"/>
    </row>
    <row r="19" spans="1:5" ht="13" x14ac:dyDescent="0.25">
      <c r="A19" s="14"/>
      <c r="B19" s="12"/>
      <c r="C19" s="12"/>
      <c r="D19" s="12"/>
      <c r="E19" s="14"/>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3"/>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3"/>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3"/>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3"/>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3">
      <c r="A43" s="14"/>
      <c r="B43" s="15"/>
      <c r="C43" s="16"/>
      <c r="D43" s="16"/>
      <c r="E43" s="14"/>
    </row>
    <row r="44" spans="1:5" ht="13" x14ac:dyDescent="0.3">
      <c r="A44" s="14"/>
      <c r="B44" s="15"/>
      <c r="C44" s="16"/>
      <c r="D44" s="16"/>
      <c r="E44" s="14"/>
    </row>
    <row r="45" spans="1:5" ht="13" x14ac:dyDescent="0.3">
      <c r="A45" s="13"/>
      <c r="B45" s="15"/>
      <c r="C45" s="16"/>
      <c r="D45" s="16"/>
      <c r="E45" s="14"/>
    </row>
    <row r="46" spans="1:5" x14ac:dyDescent="0.25">
      <c r="A46" s="14"/>
    </row>
  </sheetData>
  <sheetProtection sheet="1" selectLockedCells="1"/>
  <mergeCells count="1">
    <mergeCell ref="B2:E2"/>
  </mergeCells>
  <phoneticPr fontId="0" type="noConversion"/>
  <dataValidations count="2">
    <dataValidation allowBlank="1" showInputMessage="1" showErrorMessage="1" promptTitle="Freies Feld" prompt="Hier können Sie ein eigenes Kriterium anführen!" sqref="A13" xr:uid="{00000000-0002-0000-2000-000000000000}"/>
    <dataValidation type="list" allowBlank="1" showDropDown="1" showInputMessage="1" showErrorMessage="1" errorTitle="Stopp" error="Hier können Sie nur ein &quot;x&quot; eingeben!" sqref="B6:D13" xr:uid="{00000000-0002-0000-20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Medium,Standard"&amp;8Obstbau</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2">
    <tabColor indexed="11"/>
    <pageSetUpPr fitToPage="1"/>
  </sheetPr>
  <dimension ref="A1:E53"/>
  <sheetViews>
    <sheetView showGridLines="0" showRowColHeaders="0" topLeftCell="A14" zoomScale="115" zoomScaleNormal="115" zoomScaleSheetLayoutView="115" workbookViewId="0">
      <selection activeCell="B18" sqref="B18"/>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496" t="s">
        <v>267</v>
      </c>
      <c r="B1" s="496"/>
      <c r="C1" s="496"/>
      <c r="D1" s="496"/>
      <c r="E1" s="496"/>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26" customHeight="1" x14ac:dyDescent="0.25">
      <c r="A6" s="493" t="s">
        <v>928</v>
      </c>
      <c r="B6" s="494"/>
      <c r="C6" s="494"/>
      <c r="D6" s="494"/>
      <c r="E6" s="495"/>
    </row>
    <row r="7" spans="1:5" ht="37" x14ac:dyDescent="0.25">
      <c r="A7" s="60" t="s">
        <v>732</v>
      </c>
      <c r="B7" s="162"/>
      <c r="C7" s="162"/>
      <c r="D7" s="162"/>
      <c r="E7" s="59"/>
    </row>
    <row r="8" spans="1:5" ht="26" x14ac:dyDescent="0.25">
      <c r="A8" s="60" t="s">
        <v>570</v>
      </c>
      <c r="B8" s="162"/>
      <c r="C8" s="162"/>
      <c r="D8" s="162"/>
      <c r="E8" s="59"/>
    </row>
    <row r="9" spans="1:5" ht="26" x14ac:dyDescent="0.25">
      <c r="A9" s="60" t="s">
        <v>691</v>
      </c>
      <c r="B9" s="162"/>
      <c r="C9" s="162"/>
      <c r="D9" s="162"/>
      <c r="E9" s="59"/>
    </row>
    <row r="10" spans="1:5" ht="86" x14ac:dyDescent="0.25">
      <c r="A10" s="60" t="s">
        <v>690</v>
      </c>
      <c r="B10" s="162"/>
      <c r="C10" s="59"/>
      <c r="D10" s="59"/>
      <c r="E10" s="59"/>
    </row>
    <row r="11" spans="1:5" ht="39" x14ac:dyDescent="0.25">
      <c r="A11" s="60" t="s">
        <v>692</v>
      </c>
      <c r="B11" s="162"/>
      <c r="C11" s="59"/>
      <c r="D11" s="59"/>
      <c r="E11" s="59"/>
    </row>
    <row r="12" spans="1:5" ht="12.5" customHeight="1" x14ac:dyDescent="0.25">
      <c r="A12" s="59"/>
      <c r="B12" s="59"/>
      <c r="C12" s="59"/>
      <c r="D12" s="59"/>
      <c r="E12" s="59"/>
    </row>
    <row r="13" spans="1:5" ht="15.5" x14ac:dyDescent="0.35">
      <c r="A13" s="490" t="s">
        <v>734</v>
      </c>
      <c r="B13" s="491"/>
      <c r="C13" s="491"/>
      <c r="D13" s="491"/>
      <c r="E13" s="492"/>
    </row>
    <row r="14" spans="1:5" ht="73" x14ac:dyDescent="0.25">
      <c r="A14" s="163" t="s">
        <v>735</v>
      </c>
      <c r="B14" s="164"/>
      <c r="C14" s="77"/>
      <c r="D14" s="77"/>
      <c r="E14" s="77"/>
    </row>
    <row r="15" spans="1:5" ht="37" x14ac:dyDescent="0.25">
      <c r="A15" s="163" t="s">
        <v>733</v>
      </c>
      <c r="B15" s="164"/>
      <c r="C15" s="77"/>
      <c r="D15" s="77"/>
      <c r="E15" s="77"/>
    </row>
    <row r="16" spans="1:5" ht="12.5" customHeight="1" x14ac:dyDescent="0.25">
      <c r="A16" s="59"/>
      <c r="B16" s="59"/>
      <c r="C16" s="59"/>
      <c r="D16" s="59"/>
      <c r="E16" s="59"/>
    </row>
    <row r="17" spans="1:5" ht="15.5" x14ac:dyDescent="0.35">
      <c r="A17" s="467" t="s">
        <v>567</v>
      </c>
      <c r="B17" s="468"/>
      <c r="C17" s="468"/>
      <c r="D17" s="468"/>
      <c r="E17" s="469"/>
    </row>
    <row r="18" spans="1:5" ht="26" x14ac:dyDescent="0.25">
      <c r="A18" s="60" t="s">
        <v>568</v>
      </c>
      <c r="B18" s="162"/>
      <c r="C18" s="162"/>
      <c r="D18" s="162"/>
      <c r="E18" s="59"/>
    </row>
    <row r="19" spans="1:5" ht="26" x14ac:dyDescent="0.25">
      <c r="A19" s="60" t="s">
        <v>569</v>
      </c>
      <c r="B19" s="162"/>
      <c r="C19" s="162"/>
      <c r="D19" s="162"/>
      <c r="E19" s="59"/>
    </row>
    <row r="20" spans="1:5" ht="23.5" x14ac:dyDescent="0.25">
      <c r="A20" s="60" t="s">
        <v>593</v>
      </c>
      <c r="B20" s="162"/>
      <c r="C20" s="162"/>
      <c r="D20" s="162"/>
      <c r="E20" s="59"/>
    </row>
    <row r="21" spans="1:5" ht="13" x14ac:dyDescent="0.25">
      <c r="A21" s="59"/>
      <c r="B21" s="59"/>
      <c r="C21" s="59"/>
      <c r="D21" s="59"/>
      <c r="E21" s="59"/>
    </row>
    <row r="22" spans="1:5" ht="13" x14ac:dyDescent="0.25">
      <c r="A22" s="12"/>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3"/>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3"/>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3"/>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25">
      <c r="A47" s="13"/>
      <c r="B47" s="12"/>
      <c r="C47" s="12"/>
      <c r="D47" s="12"/>
      <c r="E47" s="14"/>
    </row>
    <row r="48" spans="1:5" ht="13" x14ac:dyDescent="0.25">
      <c r="A48" s="14"/>
      <c r="B48" s="12"/>
      <c r="C48" s="12"/>
      <c r="D48" s="12"/>
      <c r="E48" s="14"/>
    </row>
    <row r="49" spans="1:5" ht="13" x14ac:dyDescent="0.3">
      <c r="A49" s="14"/>
      <c r="B49" s="15"/>
      <c r="C49" s="16"/>
      <c r="D49" s="16"/>
      <c r="E49" s="14"/>
    </row>
    <row r="50" spans="1:5" ht="13" x14ac:dyDescent="0.3">
      <c r="A50" s="14"/>
      <c r="B50" s="15"/>
      <c r="C50" s="16"/>
      <c r="D50" s="16"/>
      <c r="E50" s="14"/>
    </row>
    <row r="51" spans="1:5" ht="13" x14ac:dyDescent="0.3">
      <c r="A51" s="14"/>
      <c r="B51" s="15"/>
      <c r="C51" s="16"/>
      <c r="D51" s="16"/>
      <c r="E51" s="14"/>
    </row>
    <row r="52" spans="1:5" ht="13" x14ac:dyDescent="0.25">
      <c r="A52" s="13"/>
    </row>
    <row r="53" spans="1:5" x14ac:dyDescent="0.25">
      <c r="A53" s="14"/>
    </row>
  </sheetData>
  <sheetProtection sheet="1" selectLockedCells="1"/>
  <mergeCells count="5">
    <mergeCell ref="A13:E13"/>
    <mergeCell ref="A17:E17"/>
    <mergeCell ref="A6:E6"/>
    <mergeCell ref="B2:E2"/>
    <mergeCell ref="A1:E1"/>
  </mergeCells>
  <phoneticPr fontId="0" type="noConversion"/>
  <dataValidations xWindow="154" yWindow="569" count="2">
    <dataValidation allowBlank="1" showInputMessage="1" showErrorMessage="1" promptTitle="Freies Feld" prompt="Hier können Sie ein eigenes Kriterium anführen!" sqref="A21 A16 A12" xr:uid="{00000000-0002-0000-1E00-000000000000}"/>
    <dataValidation type="list" allowBlank="1" showDropDown="1" showInputMessage="1" showErrorMessage="1" errorTitle="Stopp" error="Hier können Sie nur ein &quot;x&quot; eingeben!" sqref="B18:D20 B14:D15 B7:D11" xr:uid="{00000000-0002-0000-1E00-000001000000}">
      <formula1>x</formula1>
    </dataValidation>
  </dataValidations>
  <pageMargins left="0.78740157480314965" right="0.47244094488188981" top="0.59055118110236227" bottom="0.78740157480314965" header="0.51181102362204722" footer="0.59055118110236227"/>
  <pageSetup paperSize="9" fitToHeight="5" orientation="portrait" verticalDpi="300" r:id="rId1"/>
  <headerFooter alignWithMargins="0">
    <oddFooter>&amp;L&amp;"Function Pro Medium,Standard"&amp;8Checkliste 2026&amp;R&amp;"Function Pro Medium,Standard"&amp;8Rebbau</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3">
    <tabColor indexed="11"/>
    <pageSetUpPr fitToPage="1"/>
  </sheetPr>
  <dimension ref="A1:E49"/>
  <sheetViews>
    <sheetView showGridLines="0" showRowColHeaders="0" topLeftCell="A8" zoomScale="120" zoomScaleNormal="120" workbookViewId="0">
      <selection activeCell="E11" sqref="E11"/>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727</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39" x14ac:dyDescent="0.25">
      <c r="A6" s="60" t="s">
        <v>728</v>
      </c>
      <c r="B6" s="162"/>
      <c r="C6" s="162"/>
      <c r="D6" s="162"/>
      <c r="E6" s="59"/>
    </row>
    <row r="7" spans="1:5" ht="26" x14ac:dyDescent="0.25">
      <c r="A7" s="60" t="s">
        <v>125</v>
      </c>
      <c r="B7" s="162"/>
      <c r="C7" s="162"/>
      <c r="D7" s="162"/>
      <c r="E7" s="59"/>
    </row>
    <row r="8" spans="1:5" ht="13" x14ac:dyDescent="0.25">
      <c r="A8" s="60" t="s">
        <v>729</v>
      </c>
      <c r="B8" s="162"/>
      <c r="C8" s="162"/>
      <c r="D8" s="162"/>
      <c r="E8" s="59"/>
    </row>
    <row r="9" spans="1:5" ht="25" x14ac:dyDescent="0.25">
      <c r="A9" s="60" t="s">
        <v>730</v>
      </c>
      <c r="B9" s="162"/>
      <c r="C9" s="162"/>
      <c r="D9" s="162"/>
      <c r="E9" s="59"/>
    </row>
    <row r="10" spans="1:5" ht="63" x14ac:dyDescent="0.25">
      <c r="A10" s="60" t="s">
        <v>731</v>
      </c>
      <c r="B10" s="162"/>
      <c r="C10" s="162"/>
      <c r="D10" s="162"/>
      <c r="E10" s="59"/>
    </row>
    <row r="11" spans="1:5" ht="39" x14ac:dyDescent="0.25">
      <c r="A11" s="60" t="s">
        <v>968</v>
      </c>
      <c r="B11" s="162"/>
      <c r="C11" s="162"/>
      <c r="D11" s="162"/>
      <c r="E11" s="59"/>
    </row>
    <row r="12" spans="1:5" ht="13" x14ac:dyDescent="0.25">
      <c r="A12" s="59"/>
      <c r="B12" s="162"/>
      <c r="C12" s="162"/>
      <c r="D12" s="162"/>
      <c r="E12" s="59"/>
    </row>
    <row r="13" spans="1:5" ht="13" x14ac:dyDescent="0.25">
      <c r="A13" s="14"/>
      <c r="B13" s="12"/>
      <c r="C13" s="12"/>
      <c r="D13" s="12"/>
      <c r="E13" s="14"/>
    </row>
    <row r="14" spans="1:5" ht="13" x14ac:dyDescent="0.25">
      <c r="A14" s="14"/>
      <c r="B14" s="12"/>
      <c r="C14" s="12"/>
      <c r="D14" s="12"/>
      <c r="E14" s="14"/>
    </row>
    <row r="15" spans="1:5" ht="13" x14ac:dyDescent="0.25">
      <c r="A15" s="14"/>
      <c r="B15" s="12"/>
      <c r="C15" s="12"/>
      <c r="D15" s="12"/>
      <c r="E15" s="14"/>
    </row>
    <row r="16" spans="1:5" ht="13" x14ac:dyDescent="0.25">
      <c r="A16" s="14"/>
      <c r="B16" s="12"/>
      <c r="C16" s="12"/>
      <c r="D16" s="12"/>
      <c r="E16" s="14"/>
    </row>
    <row r="17" spans="1:5" ht="13" x14ac:dyDescent="0.25">
      <c r="A17" s="13"/>
      <c r="B17" s="12"/>
      <c r="C17" s="12"/>
      <c r="D17" s="12"/>
      <c r="E17" s="14"/>
    </row>
    <row r="18" spans="1:5" ht="13" x14ac:dyDescent="0.25">
      <c r="A18" s="14"/>
      <c r="B18" s="12"/>
      <c r="C18" s="12"/>
      <c r="D18" s="12"/>
      <c r="E18" s="14"/>
    </row>
    <row r="19" spans="1:5" ht="13" x14ac:dyDescent="0.25">
      <c r="A19" s="14"/>
      <c r="B19" s="12"/>
      <c r="C19" s="12"/>
      <c r="D19" s="12"/>
      <c r="E19" s="14"/>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3"/>
      <c r="B26" s="12"/>
      <c r="C26" s="12"/>
      <c r="D26" s="12"/>
      <c r="E26" s="14"/>
    </row>
    <row r="27" spans="1:5" ht="13" x14ac:dyDescent="0.25">
      <c r="A27" s="14"/>
      <c r="B27" s="12"/>
      <c r="C27" s="12"/>
      <c r="D27" s="12"/>
      <c r="E27" s="14"/>
    </row>
    <row r="28" spans="1:5" ht="13" x14ac:dyDescent="0.25">
      <c r="A28" s="14"/>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3"/>
      <c r="B32" s="12"/>
      <c r="C32" s="12"/>
      <c r="D32" s="12"/>
      <c r="E32" s="14"/>
    </row>
    <row r="33" spans="1:5" ht="13" x14ac:dyDescent="0.25">
      <c r="A33" s="14"/>
      <c r="B33" s="12"/>
      <c r="C33" s="12"/>
      <c r="D33" s="12"/>
      <c r="E33" s="14"/>
    </row>
    <row r="34" spans="1:5" ht="13" x14ac:dyDescent="0.25">
      <c r="A34" s="14"/>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3"/>
      <c r="B38" s="12"/>
      <c r="C38" s="12"/>
      <c r="D38" s="12"/>
      <c r="E38" s="14"/>
    </row>
    <row r="39" spans="1:5" ht="13" x14ac:dyDescent="0.25">
      <c r="A39" s="14"/>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3"/>
      <c r="B43" s="12"/>
      <c r="C43" s="12"/>
      <c r="D43" s="12"/>
      <c r="E43" s="14"/>
    </row>
    <row r="44" spans="1:5" ht="13" x14ac:dyDescent="0.25">
      <c r="A44" s="14"/>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3">
      <c r="A47" s="14"/>
      <c r="B47" s="15"/>
      <c r="C47" s="16"/>
      <c r="D47" s="16"/>
      <c r="E47" s="14"/>
    </row>
    <row r="48" spans="1:5" ht="13" x14ac:dyDescent="0.3">
      <c r="A48" s="13"/>
      <c r="B48" s="15"/>
      <c r="C48" s="16"/>
      <c r="D48" s="16"/>
      <c r="E48" s="14"/>
    </row>
    <row r="49" spans="1:5" ht="13" x14ac:dyDescent="0.3">
      <c r="A49" s="14"/>
      <c r="B49" s="15"/>
      <c r="C49" s="16"/>
      <c r="D49" s="16"/>
      <c r="E49" s="14"/>
    </row>
  </sheetData>
  <sheetProtection sheet="1" selectLockedCells="1"/>
  <mergeCells count="1">
    <mergeCell ref="B2:E2"/>
  </mergeCells>
  <phoneticPr fontId="0" type="noConversion"/>
  <dataValidations count="2">
    <dataValidation allowBlank="1" showInputMessage="1" showErrorMessage="1" promptTitle="Freies Feld" prompt="Hier können Sie ein eigenes Kriterium anführen!" sqref="A12" xr:uid="{00000000-0002-0000-2100-000000000000}"/>
    <dataValidation type="list" allowBlank="1" showDropDown="1" showInputMessage="1" showErrorMessage="1" errorTitle="Stopp" error="Hier können Sie nur ein &quot;x&quot; eingeben!" sqref="B11:D12 B7:D10" xr:uid="{00000000-0002-0000-21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Medium,Standard"&amp;8Pilzproduktion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4">
    <tabColor indexed="11"/>
    <pageSetUpPr fitToPage="1"/>
  </sheetPr>
  <dimension ref="A1:E51"/>
  <sheetViews>
    <sheetView showGridLines="0" showRowColHeaders="0" topLeftCell="A15" zoomScale="120" zoomScaleNormal="120" zoomScalePageLayoutView="130" workbookViewId="0">
      <selection activeCell="A19" sqref="A19:E19"/>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721</v>
      </c>
      <c r="B1" s="169"/>
      <c r="C1" s="169"/>
      <c r="D1" s="169"/>
      <c r="E1" s="98"/>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65" customHeight="1" x14ac:dyDescent="0.25">
      <c r="A6" s="60" t="s">
        <v>725</v>
      </c>
      <c r="B6" s="162"/>
      <c r="C6" s="162"/>
      <c r="D6" s="162"/>
      <c r="E6" s="59"/>
    </row>
    <row r="7" spans="1:5" ht="39" x14ac:dyDescent="0.25">
      <c r="A7" s="60" t="s">
        <v>717</v>
      </c>
      <c r="B7" s="166"/>
      <c r="C7" s="166"/>
      <c r="D7" s="166"/>
      <c r="E7" s="59"/>
    </row>
    <row r="8" spans="1:5" ht="38" x14ac:dyDescent="0.25">
      <c r="A8" s="60" t="s">
        <v>724</v>
      </c>
      <c r="B8" s="162"/>
      <c r="C8" s="162"/>
      <c r="D8" s="162"/>
      <c r="E8" s="59"/>
    </row>
    <row r="9" spans="1:5" ht="49" x14ac:dyDescent="0.25">
      <c r="A9" s="165" t="s">
        <v>726</v>
      </c>
      <c r="B9" s="162"/>
      <c r="C9" s="162"/>
      <c r="D9" s="162"/>
      <c r="E9" s="59"/>
    </row>
    <row r="10" spans="1:5" ht="38" x14ac:dyDescent="0.25">
      <c r="A10" s="60" t="s">
        <v>718</v>
      </c>
      <c r="B10" s="162"/>
      <c r="C10" s="162"/>
      <c r="D10" s="162"/>
      <c r="E10" s="59"/>
    </row>
    <row r="11" spans="1:5" ht="39" x14ac:dyDescent="0.25">
      <c r="A11" s="60" t="s">
        <v>571</v>
      </c>
      <c r="B11" s="162"/>
      <c r="C11" s="162"/>
      <c r="D11" s="162"/>
      <c r="E11" s="59"/>
    </row>
    <row r="12" spans="1:5" ht="37" x14ac:dyDescent="0.25">
      <c r="A12" s="60" t="s">
        <v>719</v>
      </c>
      <c r="B12" s="162"/>
      <c r="C12" s="162"/>
      <c r="D12" s="162"/>
      <c r="E12" s="162"/>
    </row>
    <row r="13" spans="1:5" ht="39" x14ac:dyDescent="0.25">
      <c r="A13" s="60" t="s">
        <v>466</v>
      </c>
      <c r="B13" s="162"/>
      <c r="C13" s="162"/>
      <c r="D13" s="162"/>
      <c r="E13" s="162"/>
    </row>
    <row r="14" spans="1:5" ht="39" x14ac:dyDescent="0.25">
      <c r="A14" s="207" t="s">
        <v>143</v>
      </c>
      <c r="B14" s="162"/>
      <c r="C14" s="162"/>
      <c r="D14" s="162"/>
      <c r="E14" s="59"/>
    </row>
    <row r="15" spans="1:5" ht="12.5" customHeight="1" x14ac:dyDescent="0.25">
      <c r="A15" s="59"/>
      <c r="B15" s="59"/>
      <c r="C15" s="59"/>
      <c r="D15" s="59"/>
      <c r="E15" s="59"/>
    </row>
    <row r="16" spans="1:5" ht="15.5" x14ac:dyDescent="0.35">
      <c r="A16" s="490" t="s">
        <v>720</v>
      </c>
      <c r="B16" s="491"/>
      <c r="C16" s="491"/>
      <c r="D16" s="491"/>
      <c r="E16" s="492"/>
    </row>
    <row r="17" spans="1:5" ht="39" x14ac:dyDescent="0.25">
      <c r="A17" s="60" t="s">
        <v>936</v>
      </c>
      <c r="B17" s="162"/>
      <c r="C17" s="162"/>
      <c r="D17" s="162"/>
      <c r="E17" s="59"/>
    </row>
    <row r="18" spans="1:5" ht="52" x14ac:dyDescent="0.25">
      <c r="A18" s="60" t="s">
        <v>722</v>
      </c>
      <c r="B18" s="162"/>
      <c r="C18" s="162"/>
      <c r="D18" s="162"/>
      <c r="E18" s="59"/>
    </row>
    <row r="19" spans="1:5" ht="13" x14ac:dyDescent="0.25">
      <c r="A19" s="59"/>
      <c r="B19" s="59"/>
      <c r="C19" s="59"/>
      <c r="D19" s="59"/>
      <c r="E19" s="59"/>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4"/>
      <c r="B27" s="12"/>
      <c r="C27" s="12"/>
      <c r="D27" s="12"/>
      <c r="E27" s="14"/>
    </row>
    <row r="28" spans="1:5" ht="13" x14ac:dyDescent="0.25">
      <c r="A28" s="13"/>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3"/>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3"/>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3"/>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3">
      <c r="A48" s="14"/>
      <c r="B48" s="15"/>
      <c r="C48" s="16"/>
      <c r="D48" s="16"/>
      <c r="E48" s="14"/>
    </row>
    <row r="49" spans="1:5" ht="13" x14ac:dyDescent="0.3">
      <c r="A49" s="14"/>
      <c r="B49" s="15"/>
      <c r="C49" s="16"/>
      <c r="D49" s="16"/>
      <c r="E49" s="14"/>
    </row>
    <row r="50" spans="1:5" ht="13" x14ac:dyDescent="0.3">
      <c r="A50" s="13"/>
      <c r="B50" s="15"/>
      <c r="C50" s="16"/>
      <c r="D50" s="16"/>
      <c r="E50" s="14"/>
    </row>
    <row r="51" spans="1:5" x14ac:dyDescent="0.25">
      <c r="A51" s="14"/>
    </row>
  </sheetData>
  <sheetProtection sheet="1" objects="1" scenarios="1" selectLockedCells="1"/>
  <mergeCells count="2">
    <mergeCell ref="A16:E16"/>
    <mergeCell ref="B2:E2"/>
  </mergeCells>
  <phoneticPr fontId="0" type="noConversion"/>
  <dataValidations xWindow="166" yWindow="328" count="2">
    <dataValidation allowBlank="1" showInputMessage="1" showErrorMessage="1" promptTitle="Freies Feld" prompt="Hier können Sie ein eigenes Kriterium anführen!" sqref="A19 A15" xr:uid="{00000000-0002-0000-2200-000000000000}"/>
    <dataValidation type="list" allowBlank="1" showDropDown="1" showInputMessage="1" showErrorMessage="1" errorTitle="Stopp" error="Hier können Sie nur ein &quot;x&quot; eingeben!" sqref="B17:D18 B7:D14" xr:uid="{00000000-0002-0000-22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Medium,Standard"&amp;8Zierpflanzenanbau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tabColor indexed="13"/>
    <pageSetUpPr fitToPage="1"/>
  </sheetPr>
  <dimension ref="A1:H51"/>
  <sheetViews>
    <sheetView showGridLines="0" showRowColHeaders="0" zoomScaleNormal="100" zoomScalePageLayoutView="115" workbookViewId="0">
      <selection activeCell="A6" sqref="A6:E7"/>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453125" style="2" customWidth="1"/>
    <col min="6" max="6" width="3.453125" style="2" customWidth="1"/>
    <col min="7" max="7" width="56" style="2" customWidth="1"/>
    <col min="8" max="8" width="12.90625" style="2" customWidth="1"/>
    <col min="9" max="16384" width="11.453125" style="2"/>
  </cols>
  <sheetData>
    <row r="1" spans="1:8" s="11" customFormat="1" ht="24.9" customHeight="1" x14ac:dyDescent="0.25">
      <c r="A1" s="151" t="s">
        <v>482</v>
      </c>
      <c r="B1" s="97"/>
      <c r="C1" s="97"/>
      <c r="D1" s="97"/>
      <c r="E1" s="98" t="s">
        <v>144</v>
      </c>
      <c r="G1" s="19"/>
      <c r="H1" s="19"/>
    </row>
    <row r="2" spans="1:8" ht="13" x14ac:dyDescent="0.25">
      <c r="A2" s="152" t="str">
        <f>CONCATENATE(Listen!H11&amp;'Allg Daten'!G9)</f>
        <v xml:space="preserve">Betrieb:                      </v>
      </c>
      <c r="B2" s="339" t="s">
        <v>51</v>
      </c>
      <c r="C2" s="340"/>
      <c r="D2" s="340"/>
      <c r="E2" s="341"/>
      <c r="G2" s="19"/>
      <c r="H2" s="19"/>
    </row>
    <row r="3" spans="1:8" ht="13" x14ac:dyDescent="0.3">
      <c r="A3" s="153" t="str">
        <f>CONCATENATE(Listen!H12&amp;'Allg Daten'!H28)</f>
        <v xml:space="preserve">Variante:                    </v>
      </c>
      <c r="B3" s="154" t="s">
        <v>152</v>
      </c>
      <c r="C3" s="155" t="s">
        <v>122</v>
      </c>
      <c r="D3" s="92"/>
      <c r="E3" s="156"/>
      <c r="G3" s="19"/>
      <c r="H3" s="19"/>
    </row>
    <row r="4" spans="1:8" ht="13" x14ac:dyDescent="0.3">
      <c r="A4" s="153" t="str">
        <f>CONCATENATE(Listen!H13&amp;Listen!H16&amp;'Allg Daten'!E28)</f>
        <v>Umstellungsbeginn: 01.01.</v>
      </c>
      <c r="B4" s="157"/>
      <c r="C4" s="154" t="s">
        <v>152</v>
      </c>
      <c r="D4" s="155" t="s">
        <v>168</v>
      </c>
      <c r="E4" s="156"/>
      <c r="G4" s="23"/>
      <c r="H4" s="23"/>
    </row>
    <row r="5" spans="1:8" ht="13" x14ac:dyDescent="0.3">
      <c r="A5" s="158" t="str">
        <f>CONCATENATE(Listen!H14&amp;'Allg Daten'!D16)</f>
        <v xml:space="preserve">Datum Bericht:         </v>
      </c>
      <c r="B5" s="159"/>
      <c r="C5" s="159"/>
      <c r="D5" s="160" t="s">
        <v>123</v>
      </c>
      <c r="E5" s="161" t="s">
        <v>554</v>
      </c>
    </row>
    <row r="6" spans="1:8" x14ac:dyDescent="0.25">
      <c r="A6" s="342" t="s">
        <v>897</v>
      </c>
      <c r="B6" s="342"/>
      <c r="C6" s="342"/>
      <c r="D6" s="342"/>
      <c r="E6" s="343"/>
    </row>
    <row r="7" spans="1:8" x14ac:dyDescent="0.25">
      <c r="A7" s="344"/>
      <c r="B7" s="344"/>
      <c r="C7" s="344"/>
      <c r="D7" s="344"/>
      <c r="E7" s="345"/>
    </row>
    <row r="8" spans="1:8" x14ac:dyDescent="0.25">
      <c r="A8" s="348" t="s">
        <v>942</v>
      </c>
      <c r="B8" s="348"/>
      <c r="C8" s="348"/>
      <c r="D8" s="348"/>
      <c r="E8" s="349"/>
    </row>
    <row r="9" spans="1:8" x14ac:dyDescent="0.25">
      <c r="A9" s="344"/>
      <c r="B9" s="344"/>
      <c r="C9" s="344"/>
      <c r="D9" s="344"/>
      <c r="E9" s="345"/>
    </row>
    <row r="10" spans="1:8" x14ac:dyDescent="0.25">
      <c r="A10" s="346" t="s">
        <v>943</v>
      </c>
      <c r="B10" s="346"/>
      <c r="C10" s="346"/>
      <c r="D10" s="346"/>
      <c r="E10" s="347"/>
    </row>
    <row r="11" spans="1:8" x14ac:dyDescent="0.25">
      <c r="A11" s="270"/>
      <c r="B11" s="270"/>
      <c r="C11" s="270"/>
      <c r="D11" s="270"/>
      <c r="E11" s="270"/>
    </row>
    <row r="12" spans="1:8" ht="15.5" x14ac:dyDescent="0.25">
      <c r="A12" s="350" t="s">
        <v>157</v>
      </c>
      <c r="B12" s="350"/>
      <c r="C12" s="350"/>
      <c r="D12" s="350"/>
      <c r="E12" s="351"/>
    </row>
    <row r="13" spans="1:8" ht="63" x14ac:dyDescent="0.25">
      <c r="A13" s="60" t="s">
        <v>667</v>
      </c>
      <c r="B13" s="162"/>
      <c r="C13" s="162"/>
      <c r="D13" s="162"/>
      <c r="E13" s="216"/>
    </row>
    <row r="14" spans="1:8" ht="39" x14ac:dyDescent="0.25">
      <c r="A14" s="60" t="s">
        <v>661</v>
      </c>
      <c r="B14" s="162"/>
      <c r="C14" s="162"/>
      <c r="D14" s="162"/>
      <c r="E14" s="216"/>
    </row>
    <row r="15" spans="1:8" ht="38" x14ac:dyDescent="0.25">
      <c r="A15" s="163" t="s">
        <v>672</v>
      </c>
      <c r="B15" s="164"/>
      <c r="C15" s="164"/>
      <c r="D15" s="164"/>
      <c r="E15" s="216"/>
    </row>
    <row r="16" spans="1:8" ht="26" x14ac:dyDescent="0.25">
      <c r="A16" s="163" t="s">
        <v>673</v>
      </c>
      <c r="B16" s="164"/>
      <c r="C16" s="164"/>
      <c r="D16" s="164"/>
      <c r="E16" s="216"/>
    </row>
    <row r="17" spans="1:7" ht="50" x14ac:dyDescent="0.25">
      <c r="A17" s="163" t="s">
        <v>664</v>
      </c>
      <c r="B17" s="164"/>
      <c r="C17" s="164"/>
      <c r="D17" s="164"/>
      <c r="E17" s="216"/>
    </row>
    <row r="18" spans="1:7" ht="79.25" customHeight="1" x14ac:dyDescent="0.25">
      <c r="A18" s="60" t="s">
        <v>899</v>
      </c>
      <c r="B18" s="162"/>
      <c r="C18" s="162"/>
      <c r="D18" s="162"/>
      <c r="E18" s="216"/>
    </row>
    <row r="19" spans="1:7" ht="39.75" customHeight="1" x14ac:dyDescent="0.25">
      <c r="A19" s="163" t="s">
        <v>663</v>
      </c>
      <c r="B19" s="164"/>
      <c r="C19" s="164"/>
      <c r="D19" s="164"/>
      <c r="E19" s="216"/>
    </row>
    <row r="20" spans="1:7" ht="26" x14ac:dyDescent="0.25">
      <c r="A20" s="60" t="s">
        <v>666</v>
      </c>
      <c r="B20" s="162"/>
      <c r="C20" s="162"/>
      <c r="D20" s="162"/>
      <c r="E20" s="216"/>
    </row>
    <row r="21" spans="1:7" ht="52" x14ac:dyDescent="0.25">
      <c r="A21" s="60" t="s">
        <v>900</v>
      </c>
      <c r="B21" s="162"/>
      <c r="C21" s="162"/>
      <c r="D21" s="162"/>
      <c r="E21" s="216"/>
    </row>
    <row r="22" spans="1:7" ht="51" x14ac:dyDescent="0.25">
      <c r="A22" s="163" t="s">
        <v>662</v>
      </c>
      <c r="B22" s="164"/>
      <c r="C22" s="164"/>
      <c r="D22" s="164"/>
      <c r="E22" s="216"/>
    </row>
    <row r="23" spans="1:7" ht="62" x14ac:dyDescent="0.25">
      <c r="A23" s="163" t="s">
        <v>665</v>
      </c>
      <c r="B23" s="164"/>
      <c r="C23" s="164"/>
      <c r="D23" s="164"/>
      <c r="E23" s="216"/>
    </row>
    <row r="24" spans="1:7" ht="13" x14ac:dyDescent="0.25">
      <c r="A24" s="61"/>
      <c r="B24" s="162"/>
      <c r="C24" s="162"/>
      <c r="D24" s="162"/>
      <c r="E24" s="216"/>
    </row>
    <row r="25" spans="1:7" ht="13" x14ac:dyDescent="0.25">
      <c r="A25" s="63"/>
      <c r="B25" s="271"/>
      <c r="C25" s="271"/>
      <c r="D25" s="271"/>
      <c r="E25" s="271"/>
    </row>
    <row r="26" spans="1:7" ht="13" x14ac:dyDescent="0.25">
      <c r="A26" s="63"/>
      <c r="B26" s="271"/>
      <c r="C26" s="271"/>
      <c r="D26" s="271"/>
      <c r="E26" s="271"/>
    </row>
    <row r="27" spans="1:7" ht="13" x14ac:dyDescent="0.25">
      <c r="A27" s="63"/>
      <c r="B27" s="271"/>
      <c r="C27" s="271"/>
      <c r="D27" s="271"/>
      <c r="E27" s="271"/>
      <c r="G27" s="62"/>
    </row>
    <row r="28" spans="1:7" ht="15.5" x14ac:dyDescent="0.25">
      <c r="A28" s="333" t="s">
        <v>194</v>
      </c>
      <c r="B28" s="334"/>
      <c r="C28" s="334"/>
      <c r="D28" s="334"/>
      <c r="E28" s="335"/>
    </row>
    <row r="29" spans="1:7" ht="37" x14ac:dyDescent="0.25">
      <c r="A29" s="60" t="s">
        <v>898</v>
      </c>
      <c r="B29" s="162"/>
      <c r="C29" s="162"/>
      <c r="D29" s="162"/>
      <c r="E29" s="216"/>
    </row>
    <row r="30" spans="1:7" ht="13" x14ac:dyDescent="0.3">
      <c r="A30" s="61"/>
      <c r="B30" s="167"/>
      <c r="C30" s="168"/>
      <c r="D30" s="168"/>
      <c r="E30" s="216"/>
    </row>
    <row r="31" spans="1:7" ht="15.5" x14ac:dyDescent="0.25">
      <c r="A31" s="336" t="s">
        <v>668</v>
      </c>
      <c r="B31" s="337"/>
      <c r="C31" s="337"/>
      <c r="D31" s="337"/>
      <c r="E31" s="338"/>
    </row>
    <row r="32" spans="1:7" ht="64" x14ac:dyDescent="0.25">
      <c r="A32" s="165" t="s">
        <v>669</v>
      </c>
      <c r="B32" s="166"/>
      <c r="C32" s="166"/>
      <c r="D32" s="166"/>
      <c r="E32" s="216"/>
    </row>
    <row r="33" spans="1:5" ht="13" x14ac:dyDescent="0.25">
      <c r="A33" s="197" t="s">
        <v>670</v>
      </c>
      <c r="B33" s="199"/>
      <c r="C33" s="199"/>
      <c r="D33" s="199"/>
      <c r="E33" s="216"/>
    </row>
    <row r="34" spans="1:5" ht="13" x14ac:dyDescent="0.25">
      <c r="A34" s="216"/>
      <c r="B34" s="162"/>
      <c r="C34" s="162"/>
      <c r="D34" s="162"/>
      <c r="E34" s="216"/>
    </row>
    <row r="35" spans="1:5" ht="15.5" x14ac:dyDescent="0.25">
      <c r="A35" s="336" t="s">
        <v>163</v>
      </c>
      <c r="B35" s="337"/>
      <c r="C35" s="337"/>
      <c r="D35" s="337"/>
      <c r="E35" s="338"/>
    </row>
    <row r="36" spans="1:5" ht="26" x14ac:dyDescent="0.25">
      <c r="A36" s="165" t="s">
        <v>901</v>
      </c>
      <c r="B36" s="166"/>
      <c r="C36" s="166"/>
      <c r="D36" s="166"/>
      <c r="E36" s="216"/>
    </row>
    <row r="37" spans="1:5" ht="13" x14ac:dyDescent="0.25">
      <c r="A37" s="61"/>
      <c r="B37" s="162"/>
      <c r="C37" s="162"/>
      <c r="D37" s="162"/>
      <c r="E37" s="216"/>
    </row>
    <row r="38" spans="1:5" ht="15.5" x14ac:dyDescent="0.25">
      <c r="A38" s="336" t="s">
        <v>555</v>
      </c>
      <c r="B38" s="337"/>
      <c r="C38" s="337"/>
      <c r="D38" s="337"/>
      <c r="E38" s="338"/>
    </row>
    <row r="39" spans="1:5" ht="89" x14ac:dyDescent="0.25">
      <c r="A39" s="60" t="s">
        <v>944</v>
      </c>
      <c r="B39" s="162"/>
      <c r="C39" s="162"/>
      <c r="D39" s="162"/>
      <c r="E39" s="216"/>
    </row>
    <row r="40" spans="1:5" ht="26" x14ac:dyDescent="0.25">
      <c r="A40" s="60" t="s">
        <v>945</v>
      </c>
      <c r="B40" s="162"/>
      <c r="C40" s="162"/>
      <c r="D40" s="162"/>
      <c r="E40" s="216"/>
    </row>
    <row r="41" spans="1:5" ht="38" x14ac:dyDescent="0.25">
      <c r="A41" s="60" t="s">
        <v>902</v>
      </c>
      <c r="B41" s="162"/>
      <c r="C41" s="162"/>
      <c r="D41" s="162"/>
      <c r="E41" s="216"/>
    </row>
    <row r="42" spans="1:5" ht="26" x14ac:dyDescent="0.25">
      <c r="A42" s="60" t="s">
        <v>156</v>
      </c>
      <c r="B42" s="162"/>
      <c r="C42" s="162"/>
      <c r="D42" s="162"/>
      <c r="E42" s="216"/>
    </row>
    <row r="43" spans="1:5" ht="26" x14ac:dyDescent="0.25">
      <c r="A43" s="60" t="s">
        <v>162</v>
      </c>
      <c r="B43" s="162"/>
      <c r="C43" s="162"/>
      <c r="D43" s="162"/>
      <c r="E43" s="216"/>
    </row>
    <row r="44" spans="1:5" ht="26" x14ac:dyDescent="0.25">
      <c r="A44" s="60" t="s">
        <v>199</v>
      </c>
      <c r="B44" s="162"/>
      <c r="C44" s="162"/>
      <c r="D44" s="162"/>
      <c r="E44" s="216"/>
    </row>
    <row r="45" spans="1:5" ht="13" x14ac:dyDescent="0.3">
      <c r="A45" s="61"/>
      <c r="B45" s="167"/>
      <c r="C45" s="168"/>
      <c r="D45" s="168"/>
      <c r="E45" s="216"/>
    </row>
    <row r="46" spans="1:5" ht="13" x14ac:dyDescent="0.25">
      <c r="A46" s="21"/>
      <c r="B46" s="21"/>
      <c r="C46" s="21"/>
      <c r="D46" s="21"/>
      <c r="E46" s="21"/>
    </row>
    <row r="47" spans="1:5" ht="13" x14ac:dyDescent="0.25">
      <c r="A47" s="21"/>
      <c r="B47" s="21"/>
      <c r="C47" s="21"/>
      <c r="D47" s="21"/>
      <c r="E47" s="21"/>
    </row>
    <row r="48" spans="1:5" ht="13" x14ac:dyDescent="0.25">
      <c r="A48" s="21"/>
      <c r="B48" s="21"/>
      <c r="C48" s="21"/>
      <c r="D48" s="21"/>
      <c r="E48" s="21"/>
    </row>
    <row r="49" spans="1:5" ht="13" x14ac:dyDescent="0.25">
      <c r="A49" s="21"/>
      <c r="B49" s="21"/>
      <c r="C49" s="21"/>
      <c r="D49" s="21"/>
      <c r="E49" s="21"/>
    </row>
    <row r="50" spans="1:5" ht="13" x14ac:dyDescent="0.25">
      <c r="A50" s="21"/>
      <c r="B50" s="21"/>
      <c r="C50" s="21"/>
      <c r="D50" s="21"/>
      <c r="E50" s="21"/>
    </row>
    <row r="51" spans="1:5" ht="13" x14ac:dyDescent="0.25">
      <c r="A51" s="21"/>
      <c r="B51" s="21"/>
      <c r="C51" s="21"/>
      <c r="D51" s="21"/>
      <c r="E51" s="21"/>
    </row>
  </sheetData>
  <sheetProtection sheet="1" selectLockedCells="1"/>
  <mergeCells count="9">
    <mergeCell ref="A28:E28"/>
    <mergeCell ref="A31:E31"/>
    <mergeCell ref="A35:E35"/>
    <mergeCell ref="A38:E38"/>
    <mergeCell ref="B2:E2"/>
    <mergeCell ref="A6:E7"/>
    <mergeCell ref="A10:E10"/>
    <mergeCell ref="A8:E9"/>
    <mergeCell ref="A12:E12"/>
  </mergeCells>
  <phoneticPr fontId="0" type="noConversion"/>
  <dataValidations xWindow="379" yWindow="248" count="4">
    <dataValidation allowBlank="1" showInputMessage="1" showErrorMessage="1" promptTitle="Freies Feld" prompt="Hier können Sie ein eigenes Kriterium einfügen!" sqref="A37 A30 A45 A28" xr:uid="{00000000-0002-0000-0700-000001000000}"/>
    <dataValidation type="list" allowBlank="1" showDropDown="1" showInputMessage="1" showErrorMessage="1" errorTitle="Stopp" error="Hier können Sie nur ein &quot;x&quot; eingeben!" sqref="B36:D37 B39:D45 B32:D34 B29:D30 B13:D27 E25:E27" xr:uid="{00000000-0002-0000-0700-000003000000}">
      <formula1>x</formula1>
    </dataValidation>
    <dataValidation allowBlank="1" showInputMessage="1" showErrorMessage="1" promptTitle="Freies Feld, freie Grösse" prompt="Tipp: Manueller Zeilenumbruch mit &quot;Alt&quot; + &quot;Return&quot;!" sqref="E36:E37 E39:E45 E32:E34 E29:E30 E13:E24" xr:uid="{00000000-0002-0000-0700-000004000000}"/>
    <dataValidation allowBlank="1" showInputMessage="1" showErrorMessage="1" promptTitle="Kommentarfeld, freie Grösse" prompt="Manueller Zeilenumbruch mit &quot;Alt&quot; + &quot;Return&quot;!" sqref="A46:D51" xr:uid="{00000000-0002-0000-0700-000002000000}"/>
  </dataValidations>
  <pageMargins left="0.78740157480314965" right="0.47244094488188981" top="0.59055118110236227" bottom="0.78740157480314965" header="0.51181102362204722" footer="0.59055118110236227"/>
  <pageSetup paperSize="9" fitToHeight="7" orientation="portrait" r:id="rId1"/>
  <headerFooter alignWithMargins="0">
    <oddFooter>&amp;L&amp;"Function Pro Medium,Standard"&amp;8Checkliste 2026&amp;R&amp;"Function Pro Medium,Standard"&amp;8Gesamtbetrieb</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25">
    <tabColor indexed="11"/>
    <pageSetUpPr fitToPage="1"/>
  </sheetPr>
  <dimension ref="A1:E51"/>
  <sheetViews>
    <sheetView showGridLines="0" showRowColHeaders="0" topLeftCell="A6" zoomScale="120" zoomScaleNormal="120" zoomScalePageLayoutView="115" workbookViewId="0">
      <selection activeCell="B6" sqref="B6"/>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s="7" customFormat="1" ht="24.9" customHeight="1" x14ac:dyDescent="0.25">
      <c r="A1" s="151" t="s">
        <v>504</v>
      </c>
      <c r="B1" s="169"/>
      <c r="C1" s="169"/>
      <c r="D1" s="169"/>
      <c r="E1" s="98"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57.5" x14ac:dyDescent="0.25">
      <c r="A6" s="201" t="s">
        <v>716</v>
      </c>
      <c r="B6" s="166"/>
      <c r="C6" s="166"/>
      <c r="D6" s="166"/>
      <c r="E6" s="59"/>
    </row>
    <row r="7" spans="1:5" ht="86.5" x14ac:dyDescent="0.25">
      <c r="A7" s="165" t="s">
        <v>969</v>
      </c>
      <c r="B7" s="162"/>
      <c r="C7" s="162"/>
      <c r="D7" s="162"/>
      <c r="E7" s="59"/>
    </row>
    <row r="8" spans="1:5" ht="39" x14ac:dyDescent="0.25">
      <c r="A8" s="165" t="s">
        <v>573</v>
      </c>
      <c r="B8" s="166"/>
      <c r="C8" s="166"/>
      <c r="D8" s="166"/>
      <c r="E8" s="59"/>
    </row>
    <row r="9" spans="1:5" ht="26" x14ac:dyDescent="0.25">
      <c r="A9" s="165" t="s">
        <v>574</v>
      </c>
      <c r="B9" s="162"/>
      <c r="C9" s="162"/>
      <c r="D9" s="162"/>
      <c r="E9" s="59"/>
    </row>
    <row r="10" spans="1:5" ht="57" customHeight="1" x14ac:dyDescent="0.25">
      <c r="A10" s="60" t="s">
        <v>572</v>
      </c>
      <c r="B10" s="162"/>
      <c r="C10" s="162"/>
      <c r="D10" s="162"/>
      <c r="E10" s="59"/>
    </row>
    <row r="11" spans="1:5" ht="52" x14ac:dyDescent="0.25">
      <c r="A11" s="60" t="s">
        <v>696</v>
      </c>
      <c r="B11" s="162"/>
      <c r="C11" s="162"/>
      <c r="D11" s="162"/>
      <c r="E11" s="59"/>
    </row>
    <row r="12" spans="1:5" ht="13" x14ac:dyDescent="0.25">
      <c r="A12" s="59"/>
      <c r="B12" s="59"/>
      <c r="C12" s="59"/>
      <c r="D12" s="59"/>
      <c r="E12" s="59"/>
    </row>
    <row r="13" spans="1:5" ht="13" x14ac:dyDescent="0.25">
      <c r="A13" s="14"/>
      <c r="B13" s="12"/>
      <c r="C13" s="12"/>
      <c r="D13" s="12"/>
      <c r="E13" s="14"/>
    </row>
    <row r="14" spans="1:5" ht="13" x14ac:dyDescent="0.25">
      <c r="A14" s="14"/>
      <c r="B14" s="12"/>
      <c r="C14" s="12"/>
      <c r="D14" s="12"/>
      <c r="E14" s="14"/>
    </row>
    <row r="15" spans="1:5" ht="13" x14ac:dyDescent="0.25">
      <c r="A15" s="14"/>
      <c r="B15" s="12"/>
      <c r="C15" s="12"/>
      <c r="D15" s="12"/>
      <c r="E15" s="14"/>
    </row>
    <row r="16" spans="1:5" ht="13" x14ac:dyDescent="0.25">
      <c r="A16" s="14"/>
      <c r="B16" s="12"/>
      <c r="C16" s="12"/>
      <c r="D16" s="12"/>
      <c r="E16" s="14"/>
    </row>
    <row r="17" spans="1:5" ht="13" x14ac:dyDescent="0.25">
      <c r="A17" s="14"/>
      <c r="B17" s="12"/>
      <c r="C17" s="12"/>
      <c r="D17" s="12"/>
      <c r="E17" s="14"/>
    </row>
    <row r="18" spans="1:5" ht="13" x14ac:dyDescent="0.25">
      <c r="A18" s="14"/>
      <c r="B18" s="12"/>
      <c r="C18" s="12"/>
      <c r="D18" s="12"/>
      <c r="E18" s="14"/>
    </row>
    <row r="19" spans="1:5" ht="13" x14ac:dyDescent="0.25">
      <c r="A19" s="13"/>
      <c r="B19" s="12"/>
      <c r="C19" s="12"/>
      <c r="D19" s="12"/>
      <c r="E19" s="14"/>
    </row>
    <row r="20" spans="1:5" ht="13" x14ac:dyDescent="0.25">
      <c r="A20" s="14"/>
      <c r="B20" s="12"/>
      <c r="C20" s="12"/>
      <c r="D20" s="12"/>
      <c r="E20" s="14"/>
    </row>
    <row r="21" spans="1:5" ht="13" x14ac:dyDescent="0.25">
      <c r="A21" s="14"/>
      <c r="B21" s="12"/>
      <c r="C21" s="12"/>
      <c r="D21" s="12"/>
      <c r="E21" s="14"/>
    </row>
    <row r="22" spans="1:5" ht="13" x14ac:dyDescent="0.25">
      <c r="A22" s="14"/>
      <c r="B22" s="12"/>
      <c r="C22" s="12"/>
      <c r="D22" s="12"/>
      <c r="E22" s="14"/>
    </row>
    <row r="23" spans="1:5" ht="13" x14ac:dyDescent="0.25">
      <c r="A23" s="14"/>
      <c r="B23" s="12"/>
      <c r="C23" s="12"/>
      <c r="D23" s="12"/>
      <c r="E23" s="14"/>
    </row>
    <row r="24" spans="1:5" ht="13" x14ac:dyDescent="0.25">
      <c r="A24" s="14"/>
      <c r="B24" s="12"/>
      <c r="C24" s="12"/>
      <c r="D24" s="12"/>
      <c r="E24" s="14"/>
    </row>
    <row r="25" spans="1:5" ht="13" x14ac:dyDescent="0.25">
      <c r="A25" s="14"/>
      <c r="B25" s="12"/>
      <c r="C25" s="12"/>
      <c r="D25" s="12"/>
      <c r="E25" s="14"/>
    </row>
    <row r="26" spans="1:5" ht="13" x14ac:dyDescent="0.25">
      <c r="A26" s="14"/>
      <c r="B26" s="12"/>
      <c r="C26" s="12"/>
      <c r="D26" s="12"/>
      <c r="E26" s="14"/>
    </row>
    <row r="27" spans="1:5" ht="13" x14ac:dyDescent="0.25">
      <c r="A27" s="14"/>
      <c r="B27" s="12"/>
      <c r="C27" s="12"/>
      <c r="D27" s="12"/>
      <c r="E27" s="14"/>
    </row>
    <row r="28" spans="1:5" ht="13" x14ac:dyDescent="0.25">
      <c r="A28" s="13"/>
      <c r="B28" s="12"/>
      <c r="C28" s="12"/>
      <c r="D28" s="12"/>
      <c r="E28" s="14"/>
    </row>
    <row r="29" spans="1:5" ht="13" x14ac:dyDescent="0.25">
      <c r="A29" s="14"/>
      <c r="B29" s="12"/>
      <c r="C29" s="12"/>
      <c r="D29" s="12"/>
      <c r="E29" s="14"/>
    </row>
    <row r="30" spans="1:5" ht="13" x14ac:dyDescent="0.25">
      <c r="A30" s="14"/>
      <c r="B30" s="12"/>
      <c r="C30" s="12"/>
      <c r="D30" s="12"/>
      <c r="E30" s="14"/>
    </row>
    <row r="31" spans="1:5" ht="13" x14ac:dyDescent="0.25">
      <c r="A31" s="14"/>
      <c r="B31" s="12"/>
      <c r="C31" s="12"/>
      <c r="D31" s="12"/>
      <c r="E31" s="14"/>
    </row>
    <row r="32" spans="1:5" ht="13" x14ac:dyDescent="0.25">
      <c r="A32" s="14"/>
      <c r="B32" s="12"/>
      <c r="C32" s="12"/>
      <c r="D32" s="12"/>
      <c r="E32" s="14"/>
    </row>
    <row r="33" spans="1:5" ht="13" x14ac:dyDescent="0.25">
      <c r="A33" s="14"/>
      <c r="B33" s="12"/>
      <c r="C33" s="12"/>
      <c r="D33" s="12"/>
      <c r="E33" s="14"/>
    </row>
    <row r="34" spans="1:5" ht="13" x14ac:dyDescent="0.25">
      <c r="A34" s="13"/>
      <c r="B34" s="12"/>
      <c r="C34" s="12"/>
      <c r="D34" s="12"/>
      <c r="E34" s="14"/>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4"/>
      <c r="B39" s="12"/>
      <c r="C39" s="12"/>
      <c r="D39" s="12"/>
      <c r="E39" s="14"/>
    </row>
    <row r="40" spans="1:5" ht="13" x14ac:dyDescent="0.25">
      <c r="A40" s="13"/>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4"/>
      <c r="B44" s="12"/>
      <c r="C44" s="12"/>
      <c r="D44" s="12"/>
      <c r="E44" s="14"/>
    </row>
    <row r="45" spans="1:5" ht="13" x14ac:dyDescent="0.25">
      <c r="A45" s="13"/>
      <c r="B45" s="12"/>
      <c r="C45" s="12"/>
      <c r="D45" s="12"/>
      <c r="E45" s="14"/>
    </row>
    <row r="46" spans="1:5" ht="13" x14ac:dyDescent="0.25">
      <c r="A46" s="14"/>
      <c r="B46" s="12"/>
      <c r="C46" s="12"/>
      <c r="D46" s="12"/>
      <c r="E46" s="14"/>
    </row>
    <row r="47" spans="1:5" ht="13" x14ac:dyDescent="0.25">
      <c r="A47" s="14"/>
      <c r="B47" s="12"/>
      <c r="C47" s="12"/>
      <c r="D47" s="12"/>
      <c r="E47" s="14"/>
    </row>
    <row r="48" spans="1:5" ht="13" x14ac:dyDescent="0.25">
      <c r="A48" s="14"/>
      <c r="B48" s="12"/>
      <c r="C48" s="12"/>
      <c r="D48" s="12"/>
      <c r="E48" s="14"/>
    </row>
    <row r="49" spans="1:5" ht="13" x14ac:dyDescent="0.3">
      <c r="A49" s="14"/>
      <c r="B49" s="15"/>
      <c r="C49" s="16"/>
      <c r="D49" s="16"/>
      <c r="E49" s="14"/>
    </row>
    <row r="50" spans="1:5" ht="13" x14ac:dyDescent="0.3">
      <c r="A50" s="13"/>
      <c r="B50" s="15"/>
      <c r="C50" s="16"/>
      <c r="D50" s="16"/>
      <c r="E50" s="14"/>
    </row>
    <row r="51" spans="1:5" ht="13" x14ac:dyDescent="0.3">
      <c r="A51" s="14"/>
      <c r="B51" s="15"/>
      <c r="C51" s="16"/>
      <c r="D51" s="16"/>
      <c r="E51" s="14"/>
    </row>
  </sheetData>
  <sheetProtection sheet="1" selectLockedCells="1"/>
  <mergeCells count="1">
    <mergeCell ref="B2:E2"/>
  </mergeCells>
  <phoneticPr fontId="0" type="noConversion"/>
  <dataValidations count="2">
    <dataValidation type="list" allowBlank="1" showDropDown="1" showInputMessage="1" showErrorMessage="1" errorTitle="Stopp" error="Hier können Sie nur ein &quot;x&quot; eingeben!" sqref="B6:D10" xr:uid="{00000000-0002-0000-2300-000001000000}">
      <formula1>x</formula1>
    </dataValidation>
    <dataValidation allowBlank="1" showInputMessage="1" showErrorMessage="1" promptTitle="Freies Feld" prompt="Hier können Sie ein eigenes Kriterium anführen!" sqref="A12" xr:uid="{C30DB425-8629-4930-9B76-F18CCF903EC3}"/>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Medium,Standard"&amp;8Wildsammlung</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6">
    <tabColor indexed="13"/>
    <pageSetUpPr fitToPage="1"/>
  </sheetPr>
  <dimension ref="A1:E50"/>
  <sheetViews>
    <sheetView showGridLines="0" showRowColHeaders="0" topLeftCell="A2" zoomScale="120" zoomScaleNormal="120" workbookViewId="0">
      <selection activeCell="E9" sqref="E9:E10"/>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16384" width="11.453125" style="2"/>
  </cols>
  <sheetData>
    <row r="1" spans="1:5" ht="24.9" customHeight="1" x14ac:dyDescent="0.3">
      <c r="A1" s="151" t="s">
        <v>710</v>
      </c>
      <c r="B1" s="171"/>
      <c r="C1" s="171"/>
      <c r="D1" s="171"/>
      <c r="E1" s="53" t="s">
        <v>144</v>
      </c>
    </row>
    <row r="2" spans="1:5" ht="13" x14ac:dyDescent="0.25">
      <c r="A2" s="152" t="str">
        <f>CONCATENATE(Listen!H11&amp;'Allg Daten'!G9)</f>
        <v xml:space="preserve">Betrieb:                      </v>
      </c>
      <c r="B2" s="339" t="s">
        <v>51</v>
      </c>
      <c r="C2" s="340"/>
      <c r="D2" s="340"/>
      <c r="E2" s="341"/>
    </row>
    <row r="3" spans="1:5" ht="13" x14ac:dyDescent="0.3">
      <c r="A3" s="153" t="str">
        <f>CONCATENATE(Listen!H12&amp;'Allg Daten'!H28)</f>
        <v xml:space="preserve">Variante:                    </v>
      </c>
      <c r="B3" s="154" t="s">
        <v>152</v>
      </c>
      <c r="C3" s="155" t="s">
        <v>122</v>
      </c>
      <c r="D3" s="92"/>
      <c r="E3" s="156"/>
    </row>
    <row r="4" spans="1:5" ht="13" x14ac:dyDescent="0.3">
      <c r="A4" s="153" t="str">
        <f>CONCATENATE(Listen!H13&amp;Listen!H16&amp;'Allg Daten'!E28)</f>
        <v>Umstellungsbeginn: 01.01.</v>
      </c>
      <c r="B4" s="157"/>
      <c r="C4" s="154" t="s">
        <v>152</v>
      </c>
      <c r="D4" s="155" t="s">
        <v>168</v>
      </c>
      <c r="E4" s="156"/>
    </row>
    <row r="5" spans="1:5" ht="13" x14ac:dyDescent="0.3">
      <c r="A5" s="158" t="str">
        <f>CONCATENATE(Listen!H14&amp;'Allg Daten'!D16)</f>
        <v xml:space="preserve">Datum Bericht:         </v>
      </c>
      <c r="B5" s="159"/>
      <c r="C5" s="159"/>
      <c r="D5" s="160" t="s">
        <v>123</v>
      </c>
      <c r="E5" s="161" t="s">
        <v>554</v>
      </c>
    </row>
    <row r="6" spans="1:5" ht="13" customHeight="1" x14ac:dyDescent="0.35">
      <c r="A6" s="470" t="s">
        <v>714</v>
      </c>
      <c r="B6" s="471"/>
      <c r="C6" s="471"/>
      <c r="D6" s="471"/>
      <c r="E6" s="472"/>
    </row>
    <row r="7" spans="1:5" ht="13" customHeight="1" x14ac:dyDescent="0.25">
      <c r="A7" s="60" t="s">
        <v>148</v>
      </c>
      <c r="B7" s="162"/>
      <c r="C7" s="162"/>
      <c r="D7" s="162"/>
      <c r="E7" s="59"/>
    </row>
    <row r="8" spans="1:5" ht="26" customHeight="1" x14ac:dyDescent="0.25">
      <c r="A8" s="60" t="s">
        <v>711</v>
      </c>
      <c r="B8" s="162"/>
      <c r="C8" s="162"/>
      <c r="D8" s="162"/>
      <c r="E8" s="59"/>
    </row>
    <row r="9" spans="1:5" ht="26" x14ac:dyDescent="0.25">
      <c r="A9" s="60" t="s">
        <v>695</v>
      </c>
      <c r="B9" s="458"/>
      <c r="C9" s="458"/>
      <c r="D9" s="458"/>
      <c r="E9" s="458"/>
    </row>
    <row r="10" spans="1:5" ht="38" x14ac:dyDescent="0.25">
      <c r="A10" s="284" t="s">
        <v>971</v>
      </c>
      <c r="B10" s="459"/>
      <c r="C10" s="459"/>
      <c r="D10" s="459"/>
      <c r="E10" s="459"/>
    </row>
    <row r="11" spans="1:5" ht="26" x14ac:dyDescent="0.25">
      <c r="A11" s="60" t="s">
        <v>126</v>
      </c>
      <c r="B11" s="162"/>
      <c r="C11" s="162"/>
      <c r="D11" s="162"/>
      <c r="E11" s="59"/>
    </row>
    <row r="12" spans="1:5" ht="62" x14ac:dyDescent="0.25">
      <c r="A12" s="60" t="s">
        <v>694</v>
      </c>
      <c r="B12" s="162"/>
      <c r="C12" s="162"/>
      <c r="D12" s="162"/>
      <c r="E12" s="59"/>
    </row>
    <row r="13" spans="1:5" ht="52" x14ac:dyDescent="0.25">
      <c r="A13" s="60" t="s">
        <v>697</v>
      </c>
      <c r="B13" s="162"/>
      <c r="C13" s="162"/>
      <c r="D13" s="162"/>
      <c r="E13" s="59"/>
    </row>
    <row r="14" spans="1:5" ht="13" x14ac:dyDescent="0.25">
      <c r="A14" s="59"/>
      <c r="B14" s="162"/>
      <c r="C14" s="162"/>
      <c r="D14" s="162"/>
      <c r="E14" s="59"/>
    </row>
    <row r="15" spans="1:5" ht="15.5" x14ac:dyDescent="0.25">
      <c r="A15" s="336" t="s">
        <v>147</v>
      </c>
      <c r="B15" s="337"/>
      <c r="C15" s="337"/>
      <c r="D15" s="337"/>
      <c r="E15" s="338"/>
    </row>
    <row r="16" spans="1:5" ht="26" x14ac:dyDescent="0.25">
      <c r="A16" s="60" t="s">
        <v>713</v>
      </c>
      <c r="B16" s="162"/>
      <c r="C16" s="162"/>
      <c r="D16" s="162"/>
      <c r="E16" s="59"/>
    </row>
    <row r="17" spans="1:5" ht="74" x14ac:dyDescent="0.25">
      <c r="A17" s="165" t="s">
        <v>970</v>
      </c>
      <c r="B17" s="162"/>
      <c r="C17" s="162"/>
      <c r="D17" s="162"/>
      <c r="E17" s="59"/>
    </row>
    <row r="18" spans="1:5" ht="13" x14ac:dyDescent="0.25">
      <c r="A18" s="165" t="s">
        <v>701</v>
      </c>
      <c r="B18" s="162"/>
      <c r="C18" s="162"/>
      <c r="D18" s="162"/>
      <c r="E18" s="59"/>
    </row>
    <row r="19" spans="1:5" ht="26" x14ac:dyDescent="0.25">
      <c r="A19" s="60" t="s">
        <v>132</v>
      </c>
      <c r="B19" s="162"/>
      <c r="C19" s="162"/>
      <c r="D19" s="162"/>
      <c r="E19" s="59"/>
    </row>
    <row r="20" spans="1:5" ht="52" x14ac:dyDescent="0.25">
      <c r="A20" s="60" t="s">
        <v>715</v>
      </c>
      <c r="B20" s="162"/>
      <c r="C20" s="162"/>
      <c r="D20" s="162"/>
      <c r="E20" s="59"/>
    </row>
    <row r="21" spans="1:5" ht="38" x14ac:dyDescent="0.25">
      <c r="A21" s="60" t="s">
        <v>699</v>
      </c>
      <c r="B21" s="162"/>
      <c r="C21" s="162"/>
      <c r="D21" s="162"/>
      <c r="E21" s="59"/>
    </row>
    <row r="22" spans="1:5" ht="50" x14ac:dyDescent="0.25">
      <c r="A22" s="60" t="s">
        <v>700</v>
      </c>
      <c r="B22" s="162"/>
      <c r="C22" s="162"/>
      <c r="D22" s="162"/>
      <c r="E22" s="59"/>
    </row>
    <row r="23" spans="1:5" ht="13" x14ac:dyDescent="0.25">
      <c r="A23" s="60" t="s">
        <v>712</v>
      </c>
      <c r="B23" s="162"/>
      <c r="C23" s="162"/>
      <c r="D23" s="162"/>
      <c r="E23" s="59"/>
    </row>
    <row r="24" spans="1:5" ht="50" x14ac:dyDescent="0.25">
      <c r="A24" s="60" t="s">
        <v>709</v>
      </c>
      <c r="B24" s="162"/>
      <c r="C24" s="162"/>
      <c r="D24" s="162"/>
      <c r="E24" s="59"/>
    </row>
    <row r="25" spans="1:5" ht="26" x14ac:dyDescent="0.25">
      <c r="A25" s="60" t="s">
        <v>708</v>
      </c>
      <c r="B25" s="162"/>
      <c r="C25" s="162"/>
      <c r="D25" s="162"/>
      <c r="E25" s="59"/>
    </row>
    <row r="26" spans="1:5" ht="39" x14ac:dyDescent="0.25">
      <c r="A26" s="60" t="s">
        <v>707</v>
      </c>
      <c r="B26" s="164"/>
      <c r="C26" s="164"/>
      <c r="D26" s="164"/>
      <c r="E26" s="77"/>
    </row>
    <row r="27" spans="1:5" ht="26" x14ac:dyDescent="0.25">
      <c r="A27" s="60" t="s">
        <v>706</v>
      </c>
      <c r="B27" s="164"/>
      <c r="C27" s="164"/>
      <c r="D27" s="164"/>
      <c r="E27" s="77"/>
    </row>
    <row r="28" spans="1:5" ht="26" x14ac:dyDescent="0.25">
      <c r="A28" s="60" t="s">
        <v>705</v>
      </c>
      <c r="B28" s="164"/>
      <c r="C28" s="164"/>
      <c r="D28" s="164"/>
      <c r="E28" s="77"/>
    </row>
    <row r="29" spans="1:5" ht="26" x14ac:dyDescent="0.25">
      <c r="A29" s="60" t="s">
        <v>470</v>
      </c>
      <c r="B29" s="195"/>
      <c r="C29" s="162"/>
      <c r="D29" s="162"/>
      <c r="E29" s="59"/>
    </row>
    <row r="30" spans="1:5" ht="13" x14ac:dyDescent="0.25">
      <c r="A30" s="60" t="s">
        <v>471</v>
      </c>
      <c r="B30" s="195"/>
      <c r="C30" s="162"/>
      <c r="D30" s="162"/>
      <c r="E30" s="59"/>
    </row>
    <row r="31" spans="1:5" ht="26" x14ac:dyDescent="0.25">
      <c r="A31" s="60" t="s">
        <v>702</v>
      </c>
      <c r="B31" s="195"/>
      <c r="C31" s="162"/>
      <c r="D31" s="162"/>
      <c r="E31" s="59"/>
    </row>
    <row r="32" spans="1:5" ht="78" x14ac:dyDescent="0.25">
      <c r="A32" s="60" t="s">
        <v>703</v>
      </c>
      <c r="B32" s="195"/>
      <c r="C32" s="162"/>
      <c r="D32" s="162"/>
      <c r="E32" s="59"/>
    </row>
    <row r="33" spans="1:5" ht="26" x14ac:dyDescent="0.25">
      <c r="A33" s="60" t="s">
        <v>704</v>
      </c>
      <c r="B33" s="195"/>
      <c r="C33" s="162"/>
      <c r="D33" s="162"/>
      <c r="E33" s="59"/>
    </row>
    <row r="34" spans="1:5" ht="13" x14ac:dyDescent="0.25">
      <c r="A34" s="59"/>
      <c r="B34" s="195"/>
      <c r="C34" s="162"/>
      <c r="D34" s="162"/>
      <c r="E34" s="59"/>
    </row>
    <row r="35" spans="1:5" ht="13" x14ac:dyDescent="0.25">
      <c r="A35" s="14"/>
      <c r="B35" s="12"/>
      <c r="C35" s="12"/>
      <c r="D35" s="12"/>
      <c r="E35" s="14"/>
    </row>
    <row r="36" spans="1:5" ht="13" x14ac:dyDescent="0.25">
      <c r="A36" s="14"/>
      <c r="B36" s="12"/>
      <c r="C36" s="12"/>
      <c r="D36" s="12"/>
      <c r="E36" s="14"/>
    </row>
    <row r="37" spans="1:5" ht="13" x14ac:dyDescent="0.25">
      <c r="A37" s="14"/>
      <c r="B37" s="12"/>
      <c r="C37" s="12"/>
      <c r="D37" s="12"/>
      <c r="E37" s="14"/>
    </row>
    <row r="38" spans="1:5" ht="13" x14ac:dyDescent="0.25">
      <c r="A38" s="14"/>
      <c r="B38" s="12"/>
      <c r="C38" s="12"/>
      <c r="D38" s="12"/>
      <c r="E38" s="14"/>
    </row>
    <row r="39" spans="1:5" ht="13" x14ac:dyDescent="0.25">
      <c r="A39" s="13"/>
      <c r="B39" s="12"/>
      <c r="C39" s="12"/>
      <c r="D39" s="12"/>
      <c r="E39" s="14"/>
    </row>
    <row r="40" spans="1:5" ht="13" x14ac:dyDescent="0.25">
      <c r="A40" s="14"/>
      <c r="B40" s="12"/>
      <c r="C40" s="12"/>
      <c r="D40" s="12"/>
      <c r="E40" s="14"/>
    </row>
    <row r="41" spans="1:5" ht="13" x14ac:dyDescent="0.25">
      <c r="A41" s="14"/>
      <c r="B41" s="12"/>
      <c r="C41" s="12"/>
      <c r="D41" s="12"/>
      <c r="E41" s="14"/>
    </row>
    <row r="42" spans="1:5" ht="13" x14ac:dyDescent="0.25">
      <c r="A42" s="14"/>
      <c r="B42" s="12"/>
      <c r="C42" s="12"/>
      <c r="D42" s="12"/>
      <c r="E42" s="14"/>
    </row>
    <row r="43" spans="1:5" ht="13" x14ac:dyDescent="0.25">
      <c r="A43" s="14"/>
      <c r="B43" s="12"/>
      <c r="C43" s="12"/>
      <c r="D43" s="12"/>
      <c r="E43" s="14"/>
    </row>
    <row r="44" spans="1:5" ht="13" x14ac:dyDescent="0.25">
      <c r="A44" s="13"/>
      <c r="B44" s="12"/>
      <c r="C44" s="12"/>
      <c r="D44" s="12"/>
      <c r="E44" s="14"/>
    </row>
    <row r="45" spans="1:5" ht="13" x14ac:dyDescent="0.25">
      <c r="A45" s="14"/>
      <c r="B45" s="12"/>
      <c r="C45" s="12"/>
      <c r="D45" s="12"/>
      <c r="E45" s="14"/>
    </row>
    <row r="46" spans="1:5" ht="13" x14ac:dyDescent="0.25">
      <c r="A46" s="14"/>
      <c r="B46" s="12"/>
      <c r="C46" s="12"/>
      <c r="D46" s="12"/>
      <c r="E46" s="14"/>
    </row>
    <row r="47" spans="1:5" ht="13" x14ac:dyDescent="0.3">
      <c r="A47" s="14"/>
      <c r="B47" s="15"/>
      <c r="C47" s="16"/>
      <c r="D47" s="16"/>
      <c r="E47" s="14"/>
    </row>
    <row r="48" spans="1:5" ht="13" x14ac:dyDescent="0.3">
      <c r="A48" s="14"/>
      <c r="B48" s="15"/>
      <c r="C48" s="16"/>
      <c r="D48" s="16"/>
      <c r="E48" s="14"/>
    </row>
    <row r="49" spans="1:5" ht="13" x14ac:dyDescent="0.3">
      <c r="A49" s="13"/>
      <c r="B49" s="15"/>
      <c r="C49" s="16"/>
      <c r="D49" s="16"/>
      <c r="E49" s="14"/>
    </row>
    <row r="50" spans="1:5" x14ac:dyDescent="0.25">
      <c r="A50" s="14"/>
    </row>
  </sheetData>
  <sheetProtection sheet="1" selectLockedCells="1"/>
  <mergeCells count="7">
    <mergeCell ref="A15:E15"/>
    <mergeCell ref="B2:E2"/>
    <mergeCell ref="B9:B10"/>
    <mergeCell ref="C9:C10"/>
    <mergeCell ref="D9:D10"/>
    <mergeCell ref="E9:E10"/>
    <mergeCell ref="A6:E6"/>
  </mergeCells>
  <phoneticPr fontId="0" type="noConversion"/>
  <dataValidations xWindow="204" yWindow="432" count="2">
    <dataValidation allowBlank="1" showInputMessage="1" showErrorMessage="1" promptTitle="Freies Feld" prompt="Hier können Sie ein eigenes Kriterium anführen!" sqref="A14" xr:uid="{00000000-0002-0000-2400-000000000000}"/>
    <dataValidation type="list" allowBlank="1" showDropDown="1" showInputMessage="1" showErrorMessage="1" errorTitle="Stopp" error="Hier können Sie nur ein &quot;x&quot; eingeben!" sqref="B7:D9 B11:D14 B16:D34" xr:uid="{00000000-0002-0000-2400-000001000000}">
      <formula1>x</formula1>
    </dataValidation>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Medium,Standard"&amp;8Vermarktung, Hofverarbeitung, Hofgastronomie</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D086-C982-4C22-BCDE-76AF9B5DED6C}">
  <sheetPr>
    <pageSetUpPr fitToPage="1"/>
  </sheetPr>
  <dimension ref="A1:I70"/>
  <sheetViews>
    <sheetView showGridLines="0" showRowColHeaders="0" showZeros="0" tabSelected="1" view="pageLayout" topLeftCell="A19" zoomScale="70" zoomScaleNormal="130" zoomScaleSheetLayoutView="100" zoomScalePageLayoutView="70" workbookViewId="0">
      <selection activeCell="G52" sqref="G52"/>
    </sheetView>
  </sheetViews>
  <sheetFormatPr baseColWidth="10" defaultColWidth="11.453125" defaultRowHeight="12.5" x14ac:dyDescent="0.25"/>
  <cols>
    <col min="1" max="1" width="2.54296875" style="2" customWidth="1"/>
    <col min="2" max="2" width="2.453125" style="2" customWidth="1"/>
    <col min="3" max="3" width="8.453125" style="2" customWidth="1"/>
    <col min="4" max="4" width="22.54296875" style="2" customWidth="1"/>
    <col min="5" max="5" width="16.54296875" style="22" customWidth="1"/>
    <col min="6" max="6" width="2.54296875" style="22" customWidth="1"/>
    <col min="7" max="7" width="17.54296875" style="2" customWidth="1"/>
    <col min="8" max="8" width="15.6328125" style="2" customWidth="1"/>
    <col min="9" max="9" width="15.453125" style="2" customWidth="1"/>
    <col min="10" max="16384" width="11.453125" style="2"/>
  </cols>
  <sheetData>
    <row r="1" spans="1:9" ht="13" x14ac:dyDescent="0.3">
      <c r="A1" s="45"/>
      <c r="B1" s="45"/>
      <c r="C1" s="45"/>
      <c r="D1" s="45"/>
      <c r="E1" s="47"/>
      <c r="F1" s="47"/>
      <c r="G1" s="45"/>
      <c r="H1" s="45"/>
    </row>
    <row r="2" spans="1:9" ht="17.399999999999999" customHeight="1" x14ac:dyDescent="0.3">
      <c r="A2" s="45"/>
      <c r="B2" s="305" t="s">
        <v>698</v>
      </c>
      <c r="C2" s="306"/>
      <c r="D2" s="306"/>
      <c r="E2" s="306"/>
      <c r="F2" s="47"/>
      <c r="G2" s="505" t="e" vm="1">
        <v>#VALUE!</v>
      </c>
      <c r="H2" s="505"/>
      <c r="I2" s="19"/>
    </row>
    <row r="3" spans="1:9" ht="13" x14ac:dyDescent="0.3">
      <c r="A3" s="45"/>
      <c r="B3" s="306"/>
      <c r="C3" s="306"/>
      <c r="D3" s="306"/>
      <c r="E3" s="306"/>
      <c r="F3" s="47"/>
      <c r="G3" s="505"/>
      <c r="H3" s="505"/>
      <c r="I3" s="19"/>
    </row>
    <row r="4" spans="1:9" ht="13" x14ac:dyDescent="0.3">
      <c r="A4" s="45"/>
      <c r="B4" s="306"/>
      <c r="C4" s="306"/>
      <c r="D4" s="306"/>
      <c r="E4" s="306"/>
      <c r="F4" s="47"/>
      <c r="G4" s="505"/>
      <c r="H4" s="505"/>
      <c r="I4" s="19"/>
    </row>
    <row r="5" spans="1:9" ht="24.9" customHeight="1" x14ac:dyDescent="0.4">
      <c r="A5" s="45"/>
      <c r="B5" s="302"/>
      <c r="C5" s="302"/>
      <c r="D5" s="302"/>
      <c r="E5" s="45"/>
      <c r="F5" s="286"/>
      <c r="G5" s="505"/>
      <c r="H5" s="505"/>
    </row>
    <row r="6" spans="1:9" ht="13" x14ac:dyDescent="0.3">
      <c r="A6" s="45"/>
      <c r="B6" s="307"/>
      <c r="C6" s="307"/>
      <c r="D6" s="45"/>
      <c r="E6" s="47"/>
      <c r="F6" s="47"/>
      <c r="G6" s="83"/>
      <c r="H6" s="83"/>
    </row>
    <row r="7" spans="1:9" ht="12" customHeight="1" x14ac:dyDescent="0.3">
      <c r="A7" s="45"/>
      <c r="B7" s="48"/>
      <c r="C7" s="45"/>
      <c r="D7" s="45"/>
      <c r="E7" s="47"/>
      <c r="F7" s="46"/>
      <c r="G7" s="45"/>
      <c r="H7" s="45"/>
    </row>
    <row r="8" spans="1:9" ht="13" customHeight="1" x14ac:dyDescent="0.35">
      <c r="A8" s="45"/>
      <c r="B8" s="499" t="s">
        <v>935</v>
      </c>
      <c r="C8" s="499"/>
      <c r="D8" s="499"/>
      <c r="E8" s="499"/>
      <c r="F8" s="499"/>
      <c r="G8" s="506"/>
      <c r="H8" s="506"/>
    </row>
    <row r="9" spans="1:9" ht="13" customHeight="1" x14ac:dyDescent="0.35">
      <c r="A9" s="45"/>
      <c r="B9" s="499"/>
      <c r="C9" s="499"/>
      <c r="D9" s="499"/>
      <c r="E9" s="499"/>
      <c r="F9" s="499"/>
      <c r="G9" s="504"/>
      <c r="H9" s="504"/>
    </row>
    <row r="10" spans="1:9" ht="13" customHeight="1" x14ac:dyDescent="0.35">
      <c r="A10" s="45"/>
      <c r="B10" s="499"/>
      <c r="C10" s="499"/>
      <c r="D10" s="499"/>
      <c r="E10" s="499"/>
      <c r="F10" s="499"/>
      <c r="G10" s="504"/>
      <c r="H10" s="504"/>
    </row>
    <row r="11" spans="1:9" ht="13" customHeight="1" x14ac:dyDescent="0.35">
      <c r="A11" s="45"/>
      <c r="B11" s="499"/>
      <c r="C11" s="499"/>
      <c r="D11" s="499"/>
      <c r="E11" s="499"/>
      <c r="F11" s="499"/>
      <c r="G11" s="504"/>
      <c r="H11" s="504"/>
    </row>
    <row r="12" spans="1:9" ht="13" customHeight="1" x14ac:dyDescent="0.35">
      <c r="A12" s="45"/>
      <c r="B12" s="499"/>
      <c r="C12" s="499"/>
      <c r="D12" s="499"/>
      <c r="E12" s="499"/>
      <c r="F12" s="499"/>
      <c r="G12" s="504"/>
      <c r="H12" s="504"/>
    </row>
    <row r="13" spans="1:9" ht="13" customHeight="1" x14ac:dyDescent="0.35">
      <c r="A13" s="45"/>
      <c r="B13" s="287"/>
      <c r="C13" s="288"/>
      <c r="D13" s="83"/>
      <c r="E13" s="287"/>
      <c r="F13" s="287"/>
      <c r="G13" s="504"/>
      <c r="H13" s="504"/>
    </row>
    <row r="14" spans="1:9" ht="13" customHeight="1" x14ac:dyDescent="0.35">
      <c r="A14" s="45"/>
      <c r="B14" s="306" t="s">
        <v>941</v>
      </c>
      <c r="C14" s="306"/>
      <c r="D14" s="306"/>
      <c r="E14" s="306"/>
      <c r="F14" s="287"/>
      <c r="G14" s="504"/>
      <c r="H14" s="504"/>
    </row>
    <row r="15" spans="1:9" ht="13" customHeight="1" x14ac:dyDescent="0.3">
      <c r="A15" s="45"/>
      <c r="B15" s="306"/>
      <c r="C15" s="306"/>
      <c r="D15" s="306"/>
      <c r="E15" s="306"/>
      <c r="F15" s="65"/>
      <c r="G15" s="65"/>
      <c r="H15" s="65"/>
    </row>
    <row r="16" spans="1:9" ht="13" customHeight="1" x14ac:dyDescent="0.3">
      <c r="A16" s="45"/>
      <c r="B16" s="289"/>
      <c r="C16" s="288"/>
      <c r="D16" s="290"/>
      <c r="F16" s="65"/>
      <c r="G16" s="65"/>
      <c r="H16" s="65"/>
    </row>
    <row r="17" spans="1:9" ht="26.15" customHeight="1" x14ac:dyDescent="0.3">
      <c r="A17" s="45"/>
      <c r="B17" s="306" t="s">
        <v>917</v>
      </c>
      <c r="C17" s="306"/>
      <c r="D17" s="306"/>
      <c r="E17" s="306"/>
      <c r="F17" s="55"/>
    </row>
    <row r="18" spans="1:9" s="18" customFormat="1" ht="18" customHeight="1" x14ac:dyDescent="0.35">
      <c r="A18" s="45"/>
      <c r="B18" s="500"/>
      <c r="C18" s="500"/>
      <c r="D18" s="500"/>
      <c r="E18" s="83"/>
      <c r="F18" s="55"/>
      <c r="G18" s="56"/>
      <c r="H18" s="291"/>
    </row>
    <row r="19" spans="1:9" s="18" customFormat="1" ht="18" customHeight="1" x14ac:dyDescent="0.3">
      <c r="A19" s="56"/>
      <c r="B19" s="500" t="s">
        <v>933</v>
      </c>
      <c r="C19" s="500"/>
      <c r="D19" s="500"/>
      <c r="E19" s="83"/>
      <c r="F19" s="55"/>
      <c r="G19" s="52"/>
      <c r="H19" s="83"/>
    </row>
    <row r="20" spans="1:9" s="18" customFormat="1" ht="18" customHeight="1" x14ac:dyDescent="0.35">
      <c r="A20" s="56"/>
      <c r="B20" s="500"/>
      <c r="C20" s="500"/>
      <c r="D20" s="500"/>
      <c r="E20" s="500"/>
      <c r="F20" s="500"/>
      <c r="G20" s="500"/>
      <c r="H20" s="291"/>
    </row>
    <row r="21" spans="1:9" s="18" customFormat="1" ht="18" customHeight="1" x14ac:dyDescent="0.3">
      <c r="A21" s="56"/>
      <c r="B21" s="500" t="s">
        <v>937</v>
      </c>
      <c r="C21" s="500"/>
      <c r="D21" s="500"/>
      <c r="E21" s="500"/>
      <c r="F21" s="55"/>
    </row>
    <row r="22" spans="1:9" s="18" customFormat="1" ht="18" customHeight="1" x14ac:dyDescent="0.3">
      <c r="A22" s="56"/>
      <c r="B22" s="500"/>
      <c r="C22" s="500"/>
      <c r="D22" s="500"/>
      <c r="E22" s="83"/>
      <c r="F22" s="55"/>
      <c r="G22" s="52"/>
      <c r="H22" s="292"/>
      <c r="I22" s="83"/>
    </row>
    <row r="23" spans="1:9" s="18" customFormat="1" ht="18" customHeight="1" x14ac:dyDescent="0.25">
      <c r="A23" s="56"/>
      <c r="B23" s="371" t="s">
        <v>934</v>
      </c>
      <c r="C23" s="371"/>
      <c r="D23" s="371"/>
      <c r="E23" s="371"/>
      <c r="F23" s="371"/>
      <c r="G23" s="371"/>
      <c r="H23" s="371"/>
    </row>
    <row r="24" spans="1:9" s="18" customFormat="1" ht="18" customHeight="1" x14ac:dyDescent="0.3">
      <c r="A24" s="56"/>
      <c r="B24" s="500"/>
      <c r="C24" s="500"/>
      <c r="D24" s="500"/>
      <c r="E24" s="83"/>
      <c r="F24" s="52"/>
      <c r="G24" s="292"/>
      <c r="H24" s="292"/>
    </row>
    <row r="25" spans="1:9" s="18" customFormat="1" ht="18" customHeight="1" x14ac:dyDescent="0.25">
      <c r="A25" s="56"/>
      <c r="B25" s="501" t="s">
        <v>920</v>
      </c>
      <c r="C25" s="501"/>
      <c r="D25" s="501"/>
      <c r="E25" s="501"/>
      <c r="F25" s="501"/>
      <c r="G25" s="501"/>
      <c r="H25" s="501"/>
    </row>
    <row r="26" spans="1:9" s="18" customFormat="1" ht="18" customHeight="1" x14ac:dyDescent="0.25">
      <c r="A26" s="56"/>
      <c r="B26" s="501"/>
      <c r="C26" s="501"/>
      <c r="D26" s="501"/>
      <c r="E26" s="501"/>
      <c r="F26" s="501"/>
      <c r="G26" s="501"/>
      <c r="H26" s="501"/>
    </row>
    <row r="27" spans="1:9" ht="8.15" customHeight="1" x14ac:dyDescent="0.25">
      <c r="A27" s="56"/>
      <c r="B27" s="501"/>
      <c r="C27" s="501"/>
      <c r="D27" s="501"/>
      <c r="E27" s="501"/>
      <c r="F27" s="501"/>
      <c r="G27" s="501"/>
      <c r="H27" s="501"/>
    </row>
    <row r="28" spans="1:9" ht="13" x14ac:dyDescent="0.3">
      <c r="A28" s="45"/>
      <c r="B28" s="501"/>
      <c r="C28" s="501"/>
      <c r="D28" s="501"/>
      <c r="E28" s="501"/>
      <c r="F28" s="501"/>
      <c r="G28" s="501"/>
      <c r="H28" s="501"/>
    </row>
    <row r="29" spans="1:9" ht="13" x14ac:dyDescent="0.3">
      <c r="A29" s="45"/>
    </row>
    <row r="30" spans="1:9" ht="8.15" customHeight="1" x14ac:dyDescent="0.3">
      <c r="A30" s="45"/>
    </row>
    <row r="31" spans="1:9" ht="13" x14ac:dyDescent="0.3">
      <c r="A31" s="45"/>
      <c r="B31" s="500" t="s">
        <v>918</v>
      </c>
      <c r="C31" s="500"/>
      <c r="D31" s="500"/>
      <c r="E31" s="293"/>
      <c r="F31" s="62"/>
      <c r="G31" s="62"/>
      <c r="H31" s="63"/>
    </row>
    <row r="32" spans="1:9" s="8" customFormat="1" ht="11.25" customHeight="1" x14ac:dyDescent="0.3">
      <c r="A32" s="45"/>
      <c r="B32" s="83"/>
      <c r="C32" s="83"/>
      <c r="D32" s="83"/>
      <c r="E32" s="45"/>
      <c r="F32" s="62"/>
      <c r="G32" s="62"/>
      <c r="H32" s="62"/>
    </row>
    <row r="33" spans="1:8" s="8" customFormat="1" ht="11.25" customHeight="1" x14ac:dyDescent="0.25">
      <c r="A33" s="65"/>
      <c r="B33" s="56" t="s">
        <v>919</v>
      </c>
      <c r="C33" s="56"/>
      <c r="D33" s="56"/>
      <c r="E33" s="56"/>
      <c r="F33" s="56"/>
      <c r="G33" s="56"/>
      <c r="H33" s="56"/>
    </row>
    <row r="34" spans="1:8" s="8" customFormat="1" ht="11.25" customHeight="1" x14ac:dyDescent="0.25">
      <c r="A34" s="65"/>
      <c r="B34" s="294"/>
      <c r="C34" s="66"/>
      <c r="D34" s="66"/>
      <c r="E34" s="62"/>
      <c r="F34" s="294"/>
      <c r="G34" s="66"/>
      <c r="H34" s="56"/>
    </row>
    <row r="35" spans="1:8" s="8" customFormat="1" ht="11.25" customHeight="1" x14ac:dyDescent="0.25">
      <c r="A35" s="65"/>
      <c r="B35" s="295"/>
      <c r="C35" s="295"/>
      <c r="D35" s="295"/>
      <c r="E35" s="295"/>
      <c r="F35" s="295"/>
      <c r="G35" s="295"/>
      <c r="H35" s="295"/>
    </row>
    <row r="36" spans="1:8" s="8" customFormat="1" ht="11.25" customHeight="1" x14ac:dyDescent="0.25">
      <c r="A36" s="65"/>
      <c r="B36" s="502" t="s">
        <v>929</v>
      </c>
      <c r="C36" s="502"/>
      <c r="D36" s="502"/>
      <c r="E36" s="502"/>
      <c r="F36" s="502"/>
      <c r="G36" s="502"/>
      <c r="H36" s="502"/>
    </row>
    <row r="37" spans="1:8" s="8" customFormat="1" ht="11.25" customHeight="1" x14ac:dyDescent="0.25">
      <c r="A37" s="65"/>
      <c r="B37" s="503" t="s">
        <v>930</v>
      </c>
      <c r="C37" s="503"/>
      <c r="D37" s="503"/>
      <c r="E37" s="503"/>
      <c r="F37" s="503"/>
      <c r="G37" s="503"/>
      <c r="H37" s="503"/>
    </row>
    <row r="38" spans="1:8" s="8" customFormat="1" ht="11.25" customHeight="1" x14ac:dyDescent="0.25">
      <c r="A38" s="65"/>
      <c r="B38" s="503"/>
      <c r="C38" s="503"/>
      <c r="D38" s="503"/>
      <c r="E38" s="503"/>
      <c r="F38" s="503"/>
      <c r="G38" s="503"/>
      <c r="H38" s="503"/>
    </row>
    <row r="39" spans="1:8" s="8" customFormat="1" ht="11.25" customHeight="1" x14ac:dyDescent="0.25">
      <c r="A39" s="65"/>
      <c r="B39" s="503"/>
      <c r="C39" s="503"/>
      <c r="D39" s="503"/>
      <c r="E39" s="503"/>
      <c r="F39" s="503"/>
      <c r="G39" s="503"/>
      <c r="H39" s="503"/>
    </row>
    <row r="40" spans="1:8" s="8" customFormat="1" ht="11.15" customHeight="1" x14ac:dyDescent="0.25">
      <c r="A40" s="65"/>
      <c r="B40" s="503"/>
      <c r="C40" s="503"/>
      <c r="D40" s="503"/>
      <c r="E40" s="503"/>
      <c r="F40" s="503"/>
      <c r="G40" s="503"/>
      <c r="H40" s="503"/>
    </row>
    <row r="41" spans="1:8" s="8" customFormat="1" ht="11.15" customHeight="1" x14ac:dyDescent="0.25">
      <c r="A41" s="65"/>
      <c r="B41" s="296"/>
      <c r="C41" s="295"/>
      <c r="D41" s="295"/>
      <c r="E41" s="295"/>
      <c r="F41" s="295"/>
      <c r="G41" s="295"/>
      <c r="H41" s="295"/>
    </row>
    <row r="42" spans="1:8" s="8" customFormat="1" ht="11.15" customHeight="1" x14ac:dyDescent="0.25">
      <c r="A42" s="65"/>
      <c r="B42" s="296"/>
      <c r="C42" s="497" t="e" vm="2">
        <v>#VALUE!</v>
      </c>
      <c r="D42" s="497"/>
      <c r="E42" s="498" t="s">
        <v>932</v>
      </c>
      <c r="F42" s="498"/>
      <c r="G42" s="498"/>
      <c r="H42" s="295"/>
    </row>
    <row r="43" spans="1:8" s="8" customFormat="1" ht="11.15" customHeight="1" x14ac:dyDescent="0.25">
      <c r="A43" s="65"/>
      <c r="B43" s="295"/>
      <c r="C43" s="497"/>
      <c r="D43" s="497"/>
      <c r="E43" s="498"/>
      <c r="F43" s="498"/>
      <c r="G43" s="498"/>
      <c r="H43" s="295"/>
    </row>
    <row r="44" spans="1:8" s="25" customFormat="1" ht="11.15" customHeight="1" x14ac:dyDescent="0.25">
      <c r="A44" s="65"/>
      <c r="B44" s="297"/>
      <c r="C44" s="497"/>
      <c r="D44" s="497"/>
      <c r="E44" s="498"/>
      <c r="F44" s="498"/>
      <c r="G44" s="498"/>
      <c r="H44" s="297"/>
    </row>
    <row r="45" spans="1:8" s="25" customFormat="1" ht="11.15" customHeight="1" x14ac:dyDescent="0.25">
      <c r="A45" s="66"/>
      <c r="B45" s="297"/>
      <c r="C45" s="497"/>
      <c r="D45" s="497"/>
      <c r="E45" s="498"/>
      <c r="F45" s="498"/>
      <c r="G45" s="498"/>
      <c r="H45" s="297"/>
    </row>
    <row r="46" spans="1:8" s="25" customFormat="1" ht="11.15" customHeight="1" x14ac:dyDescent="0.25">
      <c r="A46" s="66"/>
      <c r="B46" s="297"/>
      <c r="C46" s="497"/>
      <c r="D46" s="497"/>
      <c r="E46" s="498"/>
      <c r="F46" s="498"/>
      <c r="G46" s="498"/>
      <c r="H46" s="297"/>
    </row>
    <row r="47" spans="1:8" s="25" customFormat="1" ht="11.15" customHeight="1" x14ac:dyDescent="0.25">
      <c r="A47" s="66"/>
      <c r="B47" s="297"/>
      <c r="C47" s="497"/>
      <c r="D47" s="497"/>
      <c r="E47" s="497" t="s">
        <v>931</v>
      </c>
      <c r="F47" s="497"/>
      <c r="G47" s="497"/>
      <c r="H47" s="297"/>
    </row>
    <row r="48" spans="1:8" s="25" customFormat="1" ht="11.15" customHeight="1" x14ac:dyDescent="0.25">
      <c r="A48" s="66"/>
      <c r="B48" s="297"/>
      <c r="C48" s="297"/>
      <c r="D48" s="297"/>
      <c r="E48" s="497"/>
      <c r="F48" s="497"/>
      <c r="G48" s="497"/>
      <c r="H48" s="297"/>
    </row>
    <row r="49" spans="1:8" ht="11.15" customHeight="1" x14ac:dyDescent="0.25">
      <c r="A49" s="66"/>
      <c r="B49" s="296"/>
      <c r="C49" s="296"/>
      <c r="D49" s="296"/>
      <c r="E49" s="296"/>
      <c r="F49" s="298"/>
      <c r="G49" s="299"/>
      <c r="H49" s="299"/>
    </row>
    <row r="50" spans="1:8" ht="11.25" customHeight="1" x14ac:dyDescent="0.3">
      <c r="A50" s="45"/>
      <c r="B50" s="296"/>
      <c r="C50" s="296"/>
      <c r="D50" s="296"/>
      <c r="E50" s="296"/>
      <c r="F50" s="296"/>
      <c r="G50" s="296"/>
      <c r="H50" s="296"/>
    </row>
    <row r="51" spans="1:8" ht="11.15" customHeight="1" x14ac:dyDescent="0.3">
      <c r="A51" s="45"/>
      <c r="B51" s="285"/>
      <c r="C51" s="285"/>
      <c r="D51" s="285"/>
      <c r="E51" s="285"/>
      <c r="F51" s="285"/>
      <c r="G51" s="285"/>
      <c r="H51" s="285"/>
    </row>
    <row r="52" spans="1:8" ht="11.15" customHeight="1" x14ac:dyDescent="0.3">
      <c r="A52" s="45"/>
      <c r="B52" s="285"/>
      <c r="C52" s="285"/>
      <c r="D52" s="285"/>
      <c r="E52" s="285"/>
      <c r="F52" s="285"/>
      <c r="G52" s="285"/>
      <c r="H52" s="285"/>
    </row>
    <row r="53" spans="1:8" ht="11.25" customHeight="1" x14ac:dyDescent="0.3">
      <c r="A53" s="45"/>
      <c r="B53" s="285"/>
      <c r="C53" s="285"/>
      <c r="D53" s="285"/>
      <c r="E53" s="285"/>
      <c r="F53" s="285"/>
      <c r="G53" s="285"/>
      <c r="H53" s="285"/>
    </row>
    <row r="54" spans="1:8" ht="11.25" customHeight="1" x14ac:dyDescent="0.3">
      <c r="A54" s="45"/>
      <c r="B54" s="285"/>
      <c r="C54" s="285"/>
      <c r="D54" s="285"/>
      <c r="E54" s="285"/>
      <c r="F54" s="285"/>
      <c r="G54" s="285"/>
      <c r="H54" s="285"/>
    </row>
    <row r="55" spans="1:8" ht="13" x14ac:dyDescent="0.3">
      <c r="A55" s="45"/>
      <c r="B55" s="285"/>
      <c r="C55" s="285"/>
      <c r="D55" s="285"/>
      <c r="E55" s="285"/>
      <c r="F55" s="285"/>
      <c r="G55" s="285"/>
      <c r="H55" s="285"/>
    </row>
    <row r="56" spans="1:8" ht="13" x14ac:dyDescent="0.3">
      <c r="A56" s="45"/>
      <c r="B56" s="285"/>
      <c r="C56" s="285"/>
      <c r="D56" s="285"/>
      <c r="E56" s="285"/>
      <c r="F56" s="285"/>
      <c r="G56" s="285"/>
      <c r="H56" s="285"/>
    </row>
    <row r="57" spans="1:8" ht="13" x14ac:dyDescent="0.3">
      <c r="A57" s="45"/>
    </row>
    <row r="58" spans="1:8" ht="13" x14ac:dyDescent="0.3">
      <c r="A58" s="45"/>
    </row>
    <row r="59" spans="1:8" ht="13" x14ac:dyDescent="0.3">
      <c r="A59" s="45"/>
      <c r="E59" s="2"/>
      <c r="F59" s="2"/>
    </row>
    <row r="60" spans="1:8" ht="13" x14ac:dyDescent="0.3">
      <c r="A60" s="45"/>
    </row>
    <row r="61" spans="1:8" ht="13" x14ac:dyDescent="0.3">
      <c r="A61" s="45"/>
    </row>
    <row r="67" spans="3:3" x14ac:dyDescent="0.25">
      <c r="C67" s="41"/>
    </row>
    <row r="68" spans="3:3" x14ac:dyDescent="0.25">
      <c r="C68"/>
    </row>
    <row r="69" spans="3:3" x14ac:dyDescent="0.25">
      <c r="C69"/>
    </row>
    <row r="70" spans="3:3" x14ac:dyDescent="0.25">
      <c r="C70" s="41"/>
    </row>
  </sheetData>
  <sheetProtection algorithmName="SHA-512" hashValue="xV6l0qDMBw8rQ71PFltJPUKJp6eVnNthK7rOBiSl6IlSn7sQuEudC5Kpi6JJuIOeDzz+ZIdUvP+3qcuP47QFrw==" saltValue="gvdAYk42J3nTny6QsO7cNg==" spinCount="100000" sheet="1" selectLockedCells="1"/>
  <mergeCells count="29">
    <mergeCell ref="B22:D22"/>
    <mergeCell ref="B24:D24"/>
    <mergeCell ref="G14:H14"/>
    <mergeCell ref="B2:E4"/>
    <mergeCell ref="G2:H5"/>
    <mergeCell ref="B5:D5"/>
    <mergeCell ref="B6:C6"/>
    <mergeCell ref="G8:H8"/>
    <mergeCell ref="G9:H9"/>
    <mergeCell ref="G10:H10"/>
    <mergeCell ref="G11:H11"/>
    <mergeCell ref="G12:H12"/>
    <mergeCell ref="G13:H13"/>
    <mergeCell ref="C42:D47"/>
    <mergeCell ref="E42:G46"/>
    <mergeCell ref="E47:G48"/>
    <mergeCell ref="B8:F12"/>
    <mergeCell ref="B14:E15"/>
    <mergeCell ref="B17:E17"/>
    <mergeCell ref="B21:E21"/>
    <mergeCell ref="B23:H23"/>
    <mergeCell ref="B25:H28"/>
    <mergeCell ref="E20:G20"/>
    <mergeCell ref="B36:H36"/>
    <mergeCell ref="B37:H40"/>
    <mergeCell ref="B31:D31"/>
    <mergeCell ref="B18:D18"/>
    <mergeCell ref="B19:D19"/>
    <mergeCell ref="B20:D20"/>
  </mergeCells>
  <dataValidations count="11">
    <dataValidation type="list" allowBlank="1" showInputMessage="1" showErrorMessage="1" sqref="H18" xr:uid="{1D44A407-8BE8-49CF-9833-C5BACD1F32F1}">
      <formula1>" , Talzone, Hügelzone, Bergzone I, Bergzone II, Bergzone III, Bergzone IV"</formula1>
    </dataValidation>
    <dataValidation type="list" allowBlank="1" showInputMessage="1" showErrorMessage="1" sqref="H22" xr:uid="{79CE096A-3B4E-4961-B71B-8BF2DFF97742}">
      <formula1>"bio.inspecta, Bio Test Agro, noch nicht angemeldet"</formula1>
    </dataValidation>
    <dataValidation allowBlank="1" showInputMessage="1" showErrorMessage="1" promptTitle="Feld für Logo" prompt="Hier können Sie Ihr Logo eingeben. Am besten über Menü &quot;Einfügen&quot; &gt; &quot;Bilder&quot;." sqref="G2:H5" xr:uid="{D5B14EA5-0D01-4886-BFAA-7F2FAF9D9C26}"/>
    <dataValidation allowBlank="1" showInputMessage="1" showErrorMessage="1" promptTitle="Datum wird übertragen" prompt="Das &quot;Datum Bericht&quot; wird automatisch auf Seite &quot;Zusammenfassung&quot; übertragen." sqref="D16" xr:uid="{5F07038F-787F-4429-9F58-3C451554B490}"/>
    <dataValidation type="decimal" allowBlank="1" showInputMessage="1" showErrorMessage="1" errorTitle="Stopp" error="Bitte Anzahl Aren eingeben!" promptTitle="Bitte nur in Aren!" prompt="Damit die Berechnungen korrekt ausgeführt werden, müssen zwingend Aren eingegeben werden!" sqref="E19" xr:uid="{F901366D-2642-4243-8480-F92A74424EAF}">
      <formula1>1</formula1>
      <formula2>1000000</formula2>
    </dataValidation>
    <dataValidation type="whole" allowBlank="1" showInputMessage="1" showErrorMessage="1" errorTitle="Stopp" error="Bitte hier eine volle Jahrzahl eingeben, z.B. 2011!" promptTitle="Gültigkeit für das Jahr" prompt="Hier wird das Jahr eingegeben, für das die Berechnungen auf den folgenden Seiten gelten: Flächen und ÖA, Fruchtfolge, Tierbestand, Konventioneller Futterverzehr, Berechnung der Güllelagerkapazität. Die Zahl wird in den Kopf dieser Seiten übertragen." sqref="E31" xr:uid="{870E4613-FB5D-44A0-8165-3E6DF929A26F}">
      <formula1>2007</formula1>
      <formula2>2030</formula2>
    </dataValidation>
    <dataValidation type="list" allowBlank="1" showDropDown="1" showInputMessage="1" showErrorMessage="1" errorTitle="Stopp" error="Hier können Sie nur ein &quot;x&quot; eingeben!" sqref="B34 F34" xr:uid="{A441E987-E25D-45BD-A1FF-0073D943F192}">
      <formula1>x</formula1>
    </dataValidation>
    <dataValidation type="list" allowBlank="1" showInputMessage="1" showErrorMessage="1" sqref="G8" xr:uid="{8BB9D725-B313-4CEC-94BF-97542CF89706}">
      <formula1>Anrede</formula1>
    </dataValidation>
    <dataValidation type="list" showInputMessage="1" showErrorMessage="1" sqref="H19" xr:uid="{E86EC4FD-4787-4F79-A603-8A202C20CFC0}">
      <formula1>Silozone</formula1>
    </dataValidation>
    <dataValidation type="list" showInputMessage="1" showErrorMessage="1" sqref="E22" xr:uid="{03AA928F-6ED1-4624-B4D1-9C8BD8C864B1}">
      <formula1>Bodentyp</formula1>
    </dataValidation>
    <dataValidation type="list" showInputMessage="1" showErrorMessage="1" sqref="E18" xr:uid="{63B2B231-AA2B-4AE0-9537-4F9DB1D5BACB}">
      <formula1>Besitzverh</formula1>
    </dataValidation>
  </dataValidations>
  <pageMargins left="0.39370078740157483" right="0.39370078740157483" top="0.51181102362204722" bottom="0.51181102362204722" header="0.39370078740157483" footer="0.39370078740157483"/>
  <pageSetup paperSize="9" orientation="portrait" r:id="rId1"/>
  <headerFooter alignWithMargins="0">
    <oddFooter>&amp;L&amp;"Function Pro Medium,Standard"&amp;8Checkliste 2026&amp;R&amp;"Function Pro Medium,Standard"&amp;8Impressum</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27"/>
  <dimension ref="A7:K41"/>
  <sheetViews>
    <sheetView topLeftCell="E1" workbookViewId="0">
      <selection activeCell="G23" sqref="G23"/>
    </sheetView>
  </sheetViews>
  <sheetFormatPr baseColWidth="10" defaultRowHeight="12.5" x14ac:dyDescent="0.25"/>
  <cols>
    <col min="1" max="1" width="30.453125" customWidth="1"/>
    <col min="2" max="2" width="22.08984375" customWidth="1"/>
    <col min="3" max="3" width="18.90625" customWidth="1"/>
    <col min="5" max="5" width="21.453125" customWidth="1"/>
    <col min="6" max="6" width="41.90625" style="1" customWidth="1"/>
    <col min="7" max="7" width="17.453125" customWidth="1"/>
    <col min="8" max="8" width="32.453125" customWidth="1"/>
  </cols>
  <sheetData>
    <row r="7" spans="1:8" x14ac:dyDescent="0.25">
      <c r="A7" t="s">
        <v>40</v>
      </c>
      <c r="B7" t="s">
        <v>55</v>
      </c>
      <c r="C7" t="s">
        <v>45</v>
      </c>
      <c r="D7" t="s">
        <v>62</v>
      </c>
      <c r="E7" t="s">
        <v>46</v>
      </c>
      <c r="F7" s="1" t="s">
        <v>138</v>
      </c>
      <c r="G7" t="s">
        <v>49</v>
      </c>
    </row>
    <row r="8" spans="1:8" x14ac:dyDescent="0.25">
      <c r="H8" t="s">
        <v>171</v>
      </c>
    </row>
    <row r="9" spans="1:8" x14ac:dyDescent="0.25">
      <c r="H9" t="s">
        <v>172</v>
      </c>
    </row>
    <row r="10" spans="1:8" x14ac:dyDescent="0.25">
      <c r="F10" s="1">
        <v>0</v>
      </c>
      <c r="H10" t="s">
        <v>167</v>
      </c>
    </row>
    <row r="11" spans="1:8" x14ac:dyDescent="0.25">
      <c r="A11" t="s">
        <v>52</v>
      </c>
      <c r="B11" t="s">
        <v>56</v>
      </c>
      <c r="C11" t="s">
        <v>58</v>
      </c>
      <c r="D11" t="s">
        <v>63</v>
      </c>
      <c r="E11" s="2" t="s">
        <v>159</v>
      </c>
      <c r="F11" s="1">
        <v>4</v>
      </c>
      <c r="G11" t="s">
        <v>75</v>
      </c>
      <c r="H11" t="s">
        <v>165</v>
      </c>
    </row>
    <row r="12" spans="1:8" x14ac:dyDescent="0.25">
      <c r="A12" t="s">
        <v>53</v>
      </c>
      <c r="B12" t="s">
        <v>7</v>
      </c>
      <c r="C12" t="s">
        <v>59</v>
      </c>
      <c r="D12" t="s">
        <v>64</v>
      </c>
      <c r="E12" s="2" t="s">
        <v>72</v>
      </c>
      <c r="F12" s="1">
        <v>4.5</v>
      </c>
      <c r="G12" s="2" t="s">
        <v>76</v>
      </c>
      <c r="H12" t="s">
        <v>166</v>
      </c>
    </row>
    <row r="13" spans="1:8" x14ac:dyDescent="0.25">
      <c r="A13" t="s">
        <v>54</v>
      </c>
      <c r="B13" t="s">
        <v>57</v>
      </c>
      <c r="C13" t="s">
        <v>60</v>
      </c>
      <c r="D13" t="s">
        <v>65</v>
      </c>
      <c r="E13" s="2" t="s">
        <v>73</v>
      </c>
      <c r="F13" s="1">
        <v>5</v>
      </c>
      <c r="H13" t="s">
        <v>170</v>
      </c>
    </row>
    <row r="14" spans="1:8" x14ac:dyDescent="0.25">
      <c r="C14" t="s">
        <v>61</v>
      </c>
      <c r="D14" t="s">
        <v>66</v>
      </c>
      <c r="E14" s="2" t="s">
        <v>74</v>
      </c>
      <c r="F14" s="1">
        <v>5.5</v>
      </c>
      <c r="H14" t="s">
        <v>164</v>
      </c>
    </row>
    <row r="15" spans="1:8" x14ac:dyDescent="0.25">
      <c r="D15" t="s">
        <v>67</v>
      </c>
      <c r="E15" s="2" t="s">
        <v>161</v>
      </c>
      <c r="F15" s="1">
        <v>6</v>
      </c>
    </row>
    <row r="16" spans="1:8" x14ac:dyDescent="0.25">
      <c r="D16" t="s">
        <v>68</v>
      </c>
      <c r="E16" s="2" t="s">
        <v>160</v>
      </c>
      <c r="F16" s="1">
        <v>6</v>
      </c>
      <c r="H16" t="s">
        <v>193</v>
      </c>
    </row>
    <row r="17" spans="1:11" x14ac:dyDescent="0.25">
      <c r="D17" t="s">
        <v>69</v>
      </c>
      <c r="H17" s="40"/>
    </row>
    <row r="18" spans="1:11" x14ac:dyDescent="0.25">
      <c r="D18" t="s">
        <v>70</v>
      </c>
    </row>
    <row r="19" spans="1:11" x14ac:dyDescent="0.25">
      <c r="D19" t="s">
        <v>71</v>
      </c>
    </row>
    <row r="21" spans="1:11" x14ac:dyDescent="0.25">
      <c r="B21" t="s">
        <v>141</v>
      </c>
      <c r="D21" t="s">
        <v>153</v>
      </c>
      <c r="E21" t="s">
        <v>146</v>
      </c>
      <c r="F21" s="1" t="s">
        <v>17</v>
      </c>
      <c r="H21" t="s">
        <v>16</v>
      </c>
    </row>
    <row r="22" spans="1:11" x14ac:dyDescent="0.25">
      <c r="A22" t="s">
        <v>133</v>
      </c>
      <c r="G22" s="1">
        <v>0</v>
      </c>
      <c r="I22" s="1">
        <v>0</v>
      </c>
    </row>
    <row r="23" spans="1:11" x14ac:dyDescent="0.25">
      <c r="A23" t="s">
        <v>173</v>
      </c>
      <c r="B23" t="s">
        <v>50</v>
      </c>
      <c r="C23" t="s">
        <v>152</v>
      </c>
      <c r="D23">
        <v>10</v>
      </c>
      <c r="E23">
        <v>5</v>
      </c>
      <c r="F23" s="2" t="s">
        <v>15</v>
      </c>
      <c r="G23" s="1">
        <v>20</v>
      </c>
      <c r="H23" s="4" t="s">
        <v>18</v>
      </c>
      <c r="I23" s="27">
        <v>12</v>
      </c>
      <c r="J23" s="4"/>
      <c r="K23" s="4"/>
    </row>
    <row r="24" spans="1:11" x14ac:dyDescent="0.25">
      <c r="A24" t="s">
        <v>142</v>
      </c>
      <c r="B24" t="s">
        <v>103</v>
      </c>
      <c r="D24">
        <v>20</v>
      </c>
      <c r="E24">
        <v>35</v>
      </c>
      <c r="F24" s="2" t="s">
        <v>10</v>
      </c>
      <c r="G24" s="1">
        <v>10</v>
      </c>
      <c r="H24" s="4" t="s">
        <v>92</v>
      </c>
      <c r="I24" s="27">
        <v>6</v>
      </c>
      <c r="J24" s="4"/>
      <c r="K24" s="4"/>
    </row>
    <row r="25" spans="1:11" x14ac:dyDescent="0.25">
      <c r="A25" t="s">
        <v>174</v>
      </c>
      <c r="B25" t="s">
        <v>105</v>
      </c>
      <c r="F25" s="2" t="s">
        <v>11</v>
      </c>
      <c r="G25" s="1">
        <v>6</v>
      </c>
      <c r="H25" s="4" t="s">
        <v>93</v>
      </c>
      <c r="I25" s="27">
        <v>6</v>
      </c>
      <c r="J25" s="4"/>
      <c r="K25" s="4"/>
    </row>
    <row r="26" spans="1:11" x14ac:dyDescent="0.25">
      <c r="B26" t="s">
        <v>104</v>
      </c>
      <c r="F26" s="2" t="s">
        <v>12</v>
      </c>
      <c r="G26" s="1">
        <v>0</v>
      </c>
      <c r="H26" s="4" t="s">
        <v>19</v>
      </c>
      <c r="I26" s="27">
        <v>0</v>
      </c>
      <c r="J26" s="4"/>
      <c r="K26" s="4"/>
    </row>
    <row r="27" spans="1:11" x14ac:dyDescent="0.25">
      <c r="B27" t="s">
        <v>106</v>
      </c>
      <c r="E27" t="s">
        <v>158</v>
      </c>
      <c r="F27" s="2" t="s">
        <v>8</v>
      </c>
      <c r="G27" s="1">
        <v>8</v>
      </c>
    </row>
    <row r="28" spans="1:11" x14ac:dyDescent="0.25">
      <c r="B28" t="s">
        <v>107</v>
      </c>
      <c r="E28">
        <v>5</v>
      </c>
      <c r="F28" s="2" t="s">
        <v>13</v>
      </c>
      <c r="G28" s="1">
        <v>11</v>
      </c>
    </row>
    <row r="29" spans="1:11" x14ac:dyDescent="0.25">
      <c r="E29">
        <v>10</v>
      </c>
      <c r="F29" s="2" t="s">
        <v>14</v>
      </c>
      <c r="G29" s="1">
        <v>4</v>
      </c>
    </row>
    <row r="30" spans="1:11" x14ac:dyDescent="0.25">
      <c r="F30"/>
    </row>
    <row r="32" spans="1:11" x14ac:dyDescent="0.25">
      <c r="A32" s="2" t="s">
        <v>693</v>
      </c>
      <c r="E32" s="1"/>
      <c r="F32"/>
    </row>
    <row r="33" spans="1:6" x14ac:dyDescent="0.25">
      <c r="C33" s="1" t="s">
        <v>197</v>
      </c>
      <c r="E33" s="1" t="s">
        <v>183</v>
      </c>
      <c r="F33"/>
    </row>
    <row r="34" spans="1:6" x14ac:dyDescent="0.25">
      <c r="A34" s="2" t="s">
        <v>938</v>
      </c>
      <c r="C34" s="1" t="s">
        <v>9</v>
      </c>
      <c r="E34" s="1">
        <v>0</v>
      </c>
      <c r="F34"/>
    </row>
    <row r="35" spans="1:6" x14ac:dyDescent="0.25">
      <c r="A35" s="2" t="s">
        <v>940</v>
      </c>
    </row>
    <row r="36" spans="1:6" x14ac:dyDescent="0.25">
      <c r="A36" s="2" t="s">
        <v>939</v>
      </c>
    </row>
    <row r="40" spans="1:6" x14ac:dyDescent="0.25">
      <c r="B40" s="2" t="s">
        <v>435</v>
      </c>
      <c r="C40">
        <v>75</v>
      </c>
    </row>
    <row r="41" spans="1:6" x14ac:dyDescent="0.25">
      <c r="B41" s="2" t="s">
        <v>436</v>
      </c>
      <c r="C41">
        <v>85</v>
      </c>
    </row>
  </sheetData>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indexed="13"/>
    <pageSetUpPr fitToPage="1"/>
  </sheetPr>
  <dimension ref="A1:D14"/>
  <sheetViews>
    <sheetView showGridLines="0" showRowColHeaders="0" topLeftCell="A7" zoomScale="55" zoomScaleNormal="55" zoomScalePageLayoutView="130" workbookViewId="0">
      <selection activeCell="G13" sqref="G13"/>
    </sheetView>
  </sheetViews>
  <sheetFormatPr baseColWidth="10" defaultColWidth="11.453125" defaultRowHeight="12.5" x14ac:dyDescent="0.25"/>
  <cols>
    <col min="1" max="1" width="91.08984375" style="37" customWidth="1"/>
    <col min="2" max="2" width="5.54296875" style="37" customWidth="1"/>
    <col min="3" max="16384" width="11.453125" style="37"/>
  </cols>
  <sheetData>
    <row r="1" spans="1:4" s="35" customFormat="1" ht="24.9" customHeight="1" x14ac:dyDescent="0.35">
      <c r="A1" s="75" t="s">
        <v>130</v>
      </c>
      <c r="C1" s="36"/>
      <c r="D1" s="36"/>
    </row>
    <row r="2" spans="1:4" ht="13" x14ac:dyDescent="0.25">
      <c r="A2" s="67" t="str">
        <f>CONCATENATE(Listen!H11&amp;'Allg Daten'!G9)</f>
        <v xml:space="preserve">Betrieb:                      </v>
      </c>
      <c r="C2" s="36"/>
      <c r="D2" s="36"/>
    </row>
    <row r="3" spans="1:4" ht="13" x14ac:dyDescent="0.25">
      <c r="A3" s="68" t="str">
        <f>CONCATENATE(Listen!H12&amp;'Allg Daten'!H28)</f>
        <v xml:space="preserve">Variante:                    </v>
      </c>
    </row>
    <row r="4" spans="1:4" ht="13" x14ac:dyDescent="0.25">
      <c r="A4" s="68" t="str">
        <f>CONCATENATE(Listen!H13&amp;Listen!H16&amp;'Allg Daten'!E28)</f>
        <v>Umstellungsbeginn: 01.01.</v>
      </c>
    </row>
    <row r="5" spans="1:4" ht="13" x14ac:dyDescent="0.25">
      <c r="A5" s="69" t="str">
        <f>CONCATENATE(Listen!H14&amp;'Allg Daten'!D16)</f>
        <v xml:space="preserve">Datum Bericht:         </v>
      </c>
    </row>
    <row r="6" spans="1:4" ht="24.9" customHeight="1" x14ac:dyDescent="0.35">
      <c r="A6" s="274" t="s">
        <v>80</v>
      </c>
    </row>
    <row r="7" spans="1:4" ht="150" customHeight="1" x14ac:dyDescent="0.25">
      <c r="A7" s="352"/>
    </row>
    <row r="8" spans="1:4" x14ac:dyDescent="0.25">
      <c r="A8" s="353"/>
    </row>
    <row r="9" spans="1:4" s="38" customFormat="1" ht="24.9" customHeight="1" x14ac:dyDescent="0.35">
      <c r="A9" s="273" t="s">
        <v>556</v>
      </c>
    </row>
    <row r="10" spans="1:4" ht="150" customHeight="1" x14ac:dyDescent="0.25">
      <c r="A10" s="354"/>
    </row>
    <row r="11" spans="1:4" x14ac:dyDescent="0.25">
      <c r="A11" s="355"/>
    </row>
    <row r="12" spans="1:4" ht="24.9" customHeight="1" x14ac:dyDescent="0.35">
      <c r="A12" s="273" t="s">
        <v>81</v>
      </c>
    </row>
    <row r="13" spans="1:4" ht="150" customHeight="1" x14ac:dyDescent="0.25">
      <c r="A13" s="356"/>
    </row>
    <row r="14" spans="1:4" x14ac:dyDescent="0.25">
      <c r="A14" s="357"/>
    </row>
  </sheetData>
  <sheetProtection sheet="1" insertRows="0" deleteRows="0" selectLockedCells="1"/>
  <mergeCells count="3">
    <mergeCell ref="A7:A8"/>
    <mergeCell ref="A10:A11"/>
    <mergeCell ref="A13:A14"/>
  </mergeCells>
  <phoneticPr fontId="0" type="noConversion"/>
  <dataValidations xWindow="745" yWindow="158" count="3">
    <dataValidation allowBlank="1" showInputMessage="1" showErrorMessage="1" promptTitle="Freies Feld, freie Grösse" prompt="Manueller Zeilenumbruch mit &quot;Alt&quot; + &quot;Return&quot;!" sqref="A10 A7 A13" xr:uid="{00000000-0002-0000-0200-000000000000}"/>
    <dataValidation allowBlank="1" showInputMessage="1" showErrorMessage="1" promptTitle="Titel frei" prompt="Der Titel kann individuell eingesetzt werden." sqref="A1" xr:uid="{00000000-0002-0000-0200-000004000000}"/>
    <dataValidation allowBlank="1" showInputMessage="1" showErrorMessage="1" promptTitle="Überschrift frei" prompt="Die Überschriften auf dieser Seite können individuell eingesetzt werden." sqref="A6 A9 A12" xr:uid="{00000000-0002-0000-0200-000005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Medium,Standard"&amp;8Arbeitskräfte, Ausbildung, Maschinen, Bauliche Änderungen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pageSetUpPr fitToPage="1"/>
  </sheetPr>
  <dimension ref="A1:S66"/>
  <sheetViews>
    <sheetView showGridLines="0" showRowColHeaders="0" showZeros="0" topLeftCell="A19" zoomScale="85" zoomScaleNormal="85" zoomScaleSheetLayoutView="145" zoomScalePageLayoutView="130" workbookViewId="0">
      <selection activeCell="C19" sqref="C19"/>
    </sheetView>
  </sheetViews>
  <sheetFormatPr baseColWidth="10" defaultColWidth="11.453125" defaultRowHeight="12.5" x14ac:dyDescent="0.25"/>
  <cols>
    <col min="1" max="1" width="11.54296875" style="2" customWidth="1"/>
    <col min="2" max="2" width="12.453125" style="3" customWidth="1"/>
    <col min="3" max="3" width="9.08984375" style="3" customWidth="1"/>
    <col min="4" max="4" width="7.90625" style="3" customWidth="1"/>
    <col min="5" max="5" width="7.54296875" style="3" customWidth="1"/>
    <col min="6" max="6" width="16.36328125" style="3" bestFit="1" customWidth="1"/>
    <col min="7" max="7" width="5.6328125" style="3" bestFit="1" customWidth="1"/>
    <col min="8" max="8" width="10" style="34" customWidth="1"/>
    <col min="9" max="9" width="9.453125" style="3" customWidth="1"/>
    <col min="10" max="12" width="11.453125" style="2" customWidth="1"/>
    <col min="13" max="13" width="3.453125" style="2" customWidth="1"/>
    <col min="14" max="14" width="6" style="2" customWidth="1"/>
    <col min="15" max="15" width="11.453125" style="2" customWidth="1"/>
    <col min="16" max="16" width="9.54296875" style="2" customWidth="1"/>
    <col min="17" max="16384" width="11.453125" style="2"/>
  </cols>
  <sheetData>
    <row r="1" spans="1:19" s="5" customFormat="1" ht="24.9" customHeight="1" x14ac:dyDescent="0.35">
      <c r="A1" s="78" t="s">
        <v>557</v>
      </c>
      <c r="B1" s="45"/>
      <c r="C1" s="45"/>
      <c r="D1" s="45"/>
      <c r="E1" s="45"/>
      <c r="F1" s="45"/>
      <c r="G1" s="45"/>
      <c r="H1" s="45"/>
      <c r="I1" s="53" t="s">
        <v>144</v>
      </c>
    </row>
    <row r="2" spans="1:19" ht="13" x14ac:dyDescent="0.25">
      <c r="A2" s="364" t="str">
        <f>CONCATENATE(Listen!H11&amp;'Allg Daten'!G9)</f>
        <v xml:space="preserve">Betrieb:                      </v>
      </c>
      <c r="B2" s="365"/>
      <c r="C2" s="365"/>
      <c r="D2" s="365"/>
      <c r="E2" s="365"/>
      <c r="F2" s="365"/>
      <c r="G2" s="365"/>
      <c r="H2" s="365"/>
      <c r="I2" s="366"/>
      <c r="J2"/>
      <c r="K2"/>
      <c r="L2"/>
      <c r="M2"/>
      <c r="N2"/>
      <c r="O2"/>
      <c r="P2"/>
      <c r="Q2"/>
      <c r="R2"/>
      <c r="S2"/>
    </row>
    <row r="3" spans="1:19" ht="13" x14ac:dyDescent="0.25">
      <c r="A3" s="367" t="str">
        <f>CONCATENATE(Listen!H12&amp;'Allg Daten'!H28)</f>
        <v xml:space="preserve">Variante:                    </v>
      </c>
      <c r="B3" s="368"/>
      <c r="C3" s="368"/>
      <c r="D3" s="368"/>
      <c r="E3" s="368"/>
      <c r="F3" s="368"/>
      <c r="G3" s="368"/>
      <c r="H3" s="368"/>
      <c r="I3" s="369"/>
      <c r="J3"/>
      <c r="K3"/>
      <c r="L3"/>
      <c r="M3"/>
      <c r="N3"/>
      <c r="O3"/>
      <c r="P3"/>
      <c r="Q3"/>
      <c r="R3"/>
      <c r="S3"/>
    </row>
    <row r="4" spans="1:19" ht="13" x14ac:dyDescent="0.25">
      <c r="A4" s="370" t="str">
        <f>CONCATENATE(Listen!H10&amp;'Allg Daten'!E29&amp;Listen!H8&amp;Listen!H16&amp;'Allg Daten'!E28)</f>
        <v>Berechnungsjahr:     ;   Umstellungsbeginn: 01.01.</v>
      </c>
      <c r="B4" s="371"/>
      <c r="C4" s="371"/>
      <c r="D4" s="371"/>
      <c r="E4" s="371"/>
      <c r="F4" s="371"/>
      <c r="G4" s="371"/>
      <c r="H4" s="371"/>
      <c r="I4" s="372"/>
      <c r="J4"/>
      <c r="K4"/>
      <c r="L4"/>
      <c r="M4"/>
      <c r="N4"/>
      <c r="O4"/>
      <c r="P4"/>
      <c r="Q4"/>
      <c r="R4"/>
      <c r="S4"/>
    </row>
    <row r="5" spans="1:19" ht="13" x14ac:dyDescent="0.25">
      <c r="A5" s="373" t="str">
        <f>CONCATENATE(Listen!H14&amp;'Allg Daten'!D16&amp;Listen!H15)</f>
        <v xml:space="preserve">Datum Bericht:         </v>
      </c>
      <c r="B5" s="374"/>
      <c r="C5" s="374"/>
      <c r="D5" s="374"/>
      <c r="E5" s="374"/>
      <c r="F5" s="374"/>
      <c r="G5" s="374"/>
      <c r="H5" s="374"/>
      <c r="I5" s="375"/>
      <c r="J5"/>
      <c r="K5"/>
      <c r="L5"/>
      <c r="M5"/>
      <c r="N5"/>
      <c r="O5"/>
      <c r="P5"/>
      <c r="Q5"/>
      <c r="R5"/>
      <c r="S5"/>
    </row>
    <row r="6" spans="1:19" ht="28.5" customHeight="1" x14ac:dyDescent="0.25">
      <c r="A6" s="381" t="s">
        <v>946</v>
      </c>
      <c r="B6" s="381"/>
      <c r="C6" s="381"/>
      <c r="D6" s="381"/>
      <c r="E6" s="381"/>
      <c r="F6" s="381"/>
      <c r="G6" s="381"/>
      <c r="H6" s="381"/>
      <c r="I6" s="381"/>
      <c r="J6" s="8"/>
    </row>
    <row r="7" spans="1:19" ht="15" customHeight="1" x14ac:dyDescent="0.25">
      <c r="A7" s="381"/>
      <c r="B7" s="381"/>
      <c r="C7" s="381"/>
      <c r="D7" s="381"/>
      <c r="E7" s="381"/>
      <c r="F7" s="381"/>
      <c r="G7" s="381"/>
      <c r="H7" s="381"/>
      <c r="I7" s="381"/>
      <c r="J7" s="26"/>
      <c r="K7" s="26"/>
    </row>
    <row r="8" spans="1:19" ht="15" customHeight="1" x14ac:dyDescent="0.35">
      <c r="A8" s="80" t="s">
        <v>38</v>
      </c>
      <c r="B8" s="45"/>
      <c r="C8" s="81" t="s">
        <v>83</v>
      </c>
      <c r="D8" s="82"/>
      <c r="E8" s="45"/>
      <c r="F8" s="45"/>
      <c r="G8" s="45"/>
      <c r="H8" s="83"/>
      <c r="I8" s="84" t="s">
        <v>83</v>
      </c>
      <c r="J8" s="26"/>
      <c r="K8" s="26"/>
    </row>
    <row r="9" spans="1:19" ht="15" customHeight="1" x14ac:dyDescent="0.3">
      <c r="A9" s="376" t="s">
        <v>22</v>
      </c>
      <c r="B9" s="377"/>
      <c r="C9" s="85">
        <f>'Allg Daten'!E19</f>
        <v>0</v>
      </c>
      <c r="D9" s="82"/>
      <c r="E9" s="378" t="s">
        <v>627</v>
      </c>
      <c r="F9" s="379"/>
      <c r="G9" s="379"/>
      <c r="H9" s="380"/>
      <c r="I9" s="168"/>
      <c r="J9" s="26"/>
      <c r="K9" s="26"/>
    </row>
    <row r="10" spans="1:19" ht="15" customHeight="1" x14ac:dyDescent="0.3">
      <c r="A10" s="224" t="s">
        <v>619</v>
      </c>
      <c r="B10" s="225"/>
      <c r="C10" s="168"/>
      <c r="D10" s="45"/>
      <c r="E10" s="378" t="s">
        <v>628</v>
      </c>
      <c r="F10" s="379"/>
      <c r="G10" s="379"/>
      <c r="H10" s="380"/>
      <c r="I10" s="168"/>
      <c r="J10" s="26"/>
      <c r="K10" s="26"/>
    </row>
    <row r="11" spans="1:19" ht="15" customHeight="1" x14ac:dyDescent="0.3">
      <c r="A11" s="224" t="s">
        <v>617</v>
      </c>
      <c r="B11" s="225"/>
      <c r="C11" s="168"/>
      <c r="D11" s="45"/>
      <c r="E11" s="361" t="s">
        <v>629</v>
      </c>
      <c r="F11" s="362"/>
      <c r="G11" s="362"/>
      <c r="H11" s="363"/>
      <c r="I11" s="168"/>
      <c r="J11" s="26"/>
      <c r="K11" s="26"/>
    </row>
    <row r="12" spans="1:19" ht="15" customHeight="1" x14ac:dyDescent="0.3">
      <c r="A12" s="224" t="s">
        <v>618</v>
      </c>
      <c r="B12" s="225"/>
      <c r="C12" s="168"/>
      <c r="D12" s="45"/>
      <c r="E12" s="358" t="s">
        <v>630</v>
      </c>
      <c r="F12" s="358"/>
      <c r="G12" s="358"/>
      <c r="H12" s="358"/>
      <c r="I12" s="168"/>
      <c r="J12" s="26"/>
      <c r="K12" s="26"/>
    </row>
    <row r="13" spans="1:19" ht="15" customHeight="1" x14ac:dyDescent="0.3">
      <c r="A13" s="224" t="s">
        <v>620</v>
      </c>
      <c r="B13" s="225"/>
      <c r="C13" s="168"/>
      <c r="D13" s="45"/>
      <c r="E13" s="358" t="s">
        <v>631</v>
      </c>
      <c r="F13" s="358"/>
      <c r="G13" s="358"/>
      <c r="H13" s="358"/>
      <c r="I13" s="168"/>
      <c r="J13" s="8"/>
    </row>
    <row r="14" spans="1:19" ht="15" customHeight="1" x14ac:dyDescent="0.3">
      <c r="A14" s="224" t="s">
        <v>621</v>
      </c>
      <c r="B14" s="225"/>
      <c r="C14" s="168"/>
      <c r="D14" s="45"/>
      <c r="E14" s="360" t="s">
        <v>632</v>
      </c>
      <c r="F14" s="360"/>
      <c r="G14" s="360"/>
      <c r="H14" s="360"/>
      <c r="I14" s="168"/>
      <c r="J14" s="8"/>
    </row>
    <row r="15" spans="1:19" ht="15" customHeight="1" x14ac:dyDescent="0.3">
      <c r="A15" s="359" t="s">
        <v>622</v>
      </c>
      <c r="B15" s="359"/>
      <c r="C15" s="168"/>
      <c r="D15" s="45"/>
      <c r="E15" s="360" t="s">
        <v>633</v>
      </c>
      <c r="F15" s="360"/>
      <c r="G15" s="360"/>
      <c r="H15" s="360"/>
      <c r="I15" s="168"/>
      <c r="J15" s="8"/>
    </row>
    <row r="16" spans="1:19" ht="15" customHeight="1" x14ac:dyDescent="0.3">
      <c r="A16" s="359" t="s">
        <v>623</v>
      </c>
      <c r="B16" s="359"/>
      <c r="C16" s="168"/>
      <c r="D16" s="45"/>
      <c r="E16" s="360" t="s">
        <v>154</v>
      </c>
      <c r="F16" s="360"/>
      <c r="G16" s="360"/>
      <c r="H16" s="360"/>
      <c r="I16" s="168"/>
      <c r="J16" s="26"/>
      <c r="K16" s="26"/>
    </row>
    <row r="17" spans="1:16" ht="15" customHeight="1" x14ac:dyDescent="0.3">
      <c r="A17" s="382" t="s">
        <v>625</v>
      </c>
      <c r="B17" s="383"/>
      <c r="C17" s="168"/>
      <c r="D17" s="45"/>
      <c r="E17" s="360" t="s">
        <v>634</v>
      </c>
      <c r="F17" s="360"/>
      <c r="G17" s="360"/>
      <c r="H17" s="360"/>
      <c r="I17" s="168"/>
      <c r="J17" s="8"/>
    </row>
    <row r="18" spans="1:16" ht="15" customHeight="1" x14ac:dyDescent="0.3">
      <c r="A18" s="359" t="s">
        <v>624</v>
      </c>
      <c r="B18" s="359"/>
      <c r="C18" s="168"/>
      <c r="D18" s="45"/>
      <c r="E18" s="376" t="s">
        <v>635</v>
      </c>
      <c r="F18" s="377"/>
      <c r="G18" s="377"/>
      <c r="H18" s="377"/>
      <c r="I18" s="87">
        <f>SUM(C10:C20,I9:I17)</f>
        <v>0</v>
      </c>
      <c r="J18" s="8"/>
      <c r="L18"/>
      <c r="M18"/>
    </row>
    <row r="19" spans="1:16" ht="15" customHeight="1" x14ac:dyDescent="0.3">
      <c r="A19" s="359" t="s">
        <v>626</v>
      </c>
      <c r="B19" s="359"/>
      <c r="C19" s="168"/>
      <c r="D19" s="45"/>
      <c r="E19" s="83"/>
      <c r="F19" s="83"/>
      <c r="G19" s="83"/>
      <c r="H19" s="83"/>
      <c r="I19" s="83"/>
      <c r="J19" s="8"/>
    </row>
    <row r="20" spans="1:16" ht="15" customHeight="1" x14ac:dyDescent="0.3">
      <c r="A20" s="382" t="s">
        <v>624</v>
      </c>
      <c r="B20" s="383"/>
      <c r="C20" s="168"/>
      <c r="D20" s="226" t="str">
        <f>IF(C20=0,"","von der LN abweichend, bitte korrigieren!")</f>
        <v/>
      </c>
      <c r="E20" s="52"/>
      <c r="F20" s="52"/>
      <c r="G20" s="52"/>
      <c r="H20" s="52"/>
      <c r="I20" s="52"/>
      <c r="J20" s="8"/>
    </row>
    <row r="21" spans="1:16" ht="15" customHeight="1" x14ac:dyDescent="0.3">
      <c r="A21" s="88"/>
      <c r="B21" s="88"/>
      <c r="C21" s="88"/>
      <c r="D21" s="235"/>
      <c r="E21" s="236"/>
      <c r="F21" s="236"/>
      <c r="G21" s="236"/>
      <c r="H21" s="236"/>
      <c r="I21" s="236"/>
      <c r="J21" s="8"/>
    </row>
    <row r="22" spans="1:16" ht="15" customHeight="1" x14ac:dyDescent="0.3">
      <c r="A22" s="394" t="s">
        <v>639</v>
      </c>
      <c r="B22" s="394"/>
      <c r="C22" s="394"/>
      <c r="D22" s="394"/>
      <c r="E22" s="394"/>
      <c r="F22" s="394"/>
      <c r="G22" s="394"/>
      <c r="H22" s="394"/>
      <c r="I22" s="394"/>
      <c r="J22" s="8"/>
    </row>
    <row r="23" spans="1:16" ht="15" customHeight="1" x14ac:dyDescent="0.25">
      <c r="A23" s="384" t="s">
        <v>100</v>
      </c>
      <c r="B23" s="384" t="s">
        <v>98</v>
      </c>
      <c r="C23" s="388" t="s">
        <v>636</v>
      </c>
      <c r="D23" s="389"/>
      <c r="E23" s="392" t="s">
        <v>637</v>
      </c>
      <c r="F23" s="399" t="s">
        <v>638</v>
      </c>
      <c r="G23" s="384" t="s">
        <v>616</v>
      </c>
      <c r="H23" s="401" t="s">
        <v>99</v>
      </c>
      <c r="I23" s="384" t="s">
        <v>82</v>
      </c>
      <c r="J23" s="8"/>
    </row>
    <row r="24" spans="1:16" ht="15" customHeight="1" x14ac:dyDescent="0.25">
      <c r="A24" s="385"/>
      <c r="B24" s="385"/>
      <c r="C24" s="390"/>
      <c r="D24" s="391"/>
      <c r="E24" s="393"/>
      <c r="F24" s="400"/>
      <c r="G24" s="385"/>
      <c r="H24" s="402"/>
      <c r="I24" s="385"/>
      <c r="J24" s="8"/>
    </row>
    <row r="25" spans="1:16" ht="15" customHeight="1" x14ac:dyDescent="0.3">
      <c r="A25" s="90" t="s">
        <v>83</v>
      </c>
      <c r="B25" s="90" t="s">
        <v>83</v>
      </c>
      <c r="C25" s="386" t="s">
        <v>83</v>
      </c>
      <c r="D25" s="387"/>
      <c r="E25" s="90" t="s">
        <v>83</v>
      </c>
      <c r="F25" s="90" t="s">
        <v>83</v>
      </c>
      <c r="G25" s="90" t="s">
        <v>83</v>
      </c>
      <c r="H25" s="90" t="s">
        <v>83</v>
      </c>
      <c r="I25" s="91" t="s">
        <v>84</v>
      </c>
      <c r="J25" s="8"/>
    </row>
    <row r="26" spans="1:16" ht="15" customHeight="1" x14ac:dyDescent="0.25">
      <c r="A26" s="92">
        <f>C9</f>
        <v>0</v>
      </c>
      <c r="B26" s="92">
        <f>TRUNC(A26*0.07,1)</f>
        <v>0</v>
      </c>
      <c r="C26" s="395">
        <f>SUM(C10:C14)</f>
        <v>0</v>
      </c>
      <c r="D26" s="396"/>
      <c r="E26" s="92">
        <f>SUM(C15:C20)</f>
        <v>0</v>
      </c>
      <c r="F26" s="92">
        <f>SUM(I9:I13)</f>
        <v>0</v>
      </c>
      <c r="G26" s="92">
        <f>SUM(I14:I17)</f>
        <v>0</v>
      </c>
      <c r="H26" s="272">
        <f>SUM(C26:G26)</f>
        <v>0</v>
      </c>
      <c r="I26" s="93" t="str">
        <f>IF(A26=0,"",H26*100/A26)</f>
        <v/>
      </c>
      <c r="J26" s="8"/>
    </row>
    <row r="27" spans="1:16" ht="15" customHeight="1" x14ac:dyDescent="0.3">
      <c r="A27" s="82"/>
      <c r="B27" s="82"/>
      <c r="C27" s="82"/>
      <c r="D27" s="82"/>
      <c r="E27" s="82"/>
      <c r="F27" s="82"/>
      <c r="G27" s="82"/>
      <c r="H27" s="94"/>
      <c r="I27" s="94" t="str">
        <f>IF(A26=0,"",IF(I26&gt;=7,"erfüllt","nicht erfüllt"))</f>
        <v/>
      </c>
      <c r="J27" s="8"/>
    </row>
    <row r="28" spans="1:16" ht="15" customHeight="1" x14ac:dyDescent="0.3">
      <c r="A28" s="82"/>
      <c r="B28" s="82"/>
      <c r="C28" s="82"/>
      <c r="D28" s="82"/>
      <c r="E28" s="236"/>
      <c r="F28" s="236"/>
      <c r="G28" s="236"/>
      <c r="H28" s="236"/>
      <c r="I28" s="236"/>
      <c r="J28" s="8"/>
    </row>
    <row r="29" spans="1:16" ht="15" customHeight="1" x14ac:dyDescent="0.3">
      <c r="A29" s="95"/>
      <c r="B29" s="82"/>
      <c r="C29" s="82"/>
      <c r="D29" s="82"/>
      <c r="E29" s="82"/>
      <c r="F29" s="82"/>
      <c r="G29" s="82"/>
      <c r="H29" s="94"/>
      <c r="I29" s="94" t="str">
        <f>IF(A29=0,"",IF(#REF!&gt;=3.5,"erfüllt","nicht erfüllt"))</f>
        <v/>
      </c>
      <c r="J29" s="8"/>
      <c r="M29" s="20"/>
      <c r="P29" s="3"/>
    </row>
    <row r="30" spans="1:16" ht="15" customHeight="1" x14ac:dyDescent="0.3">
      <c r="A30" s="95"/>
      <c r="B30" s="82"/>
      <c r="C30" s="82"/>
      <c r="D30" s="82"/>
      <c r="E30" s="82"/>
      <c r="F30" s="82"/>
      <c r="G30" s="82"/>
      <c r="H30" s="94"/>
      <c r="I30" s="94"/>
      <c r="J30" s="8"/>
      <c r="M30" s="20"/>
      <c r="P30" s="3"/>
    </row>
    <row r="31" spans="1:16" ht="15" customHeight="1" x14ac:dyDescent="0.3">
      <c r="A31" s="95"/>
      <c r="B31" s="82"/>
      <c r="C31" s="82"/>
      <c r="D31" s="82"/>
      <c r="E31" s="82"/>
      <c r="F31" s="82"/>
      <c r="G31" s="82"/>
      <c r="H31" s="55"/>
      <c r="I31" s="55"/>
      <c r="J31" s="8"/>
      <c r="M31" s="20"/>
      <c r="P31" s="3"/>
    </row>
    <row r="32" spans="1:16" ht="15" customHeight="1" x14ac:dyDescent="0.3">
      <c r="A32" s="397" t="s">
        <v>110</v>
      </c>
      <c r="B32" s="398"/>
      <c r="C32" s="82"/>
      <c r="D32" s="82"/>
      <c r="E32" s="82"/>
      <c r="F32" s="82"/>
      <c r="G32" s="82"/>
      <c r="H32" s="83"/>
      <c r="I32" s="82"/>
      <c r="J32" s="8"/>
      <c r="M32" s="20"/>
      <c r="O32" s="10"/>
      <c r="P32" s="3"/>
    </row>
    <row r="33" spans="1:16" ht="15" customHeight="1" x14ac:dyDescent="0.25">
      <c r="A33" s="227"/>
      <c r="B33" s="228"/>
      <c r="C33" s="229"/>
      <c r="D33" s="229"/>
      <c r="E33" s="229"/>
      <c r="F33" s="229"/>
      <c r="G33" s="229"/>
      <c r="H33" s="229"/>
      <c r="I33" s="230"/>
      <c r="J33" s="8"/>
      <c r="M33" s="20"/>
      <c r="O33" s="10"/>
      <c r="P33" s="3"/>
    </row>
    <row r="34" spans="1:16" ht="15" customHeight="1" x14ac:dyDescent="0.25">
      <c r="A34" s="227"/>
      <c r="B34" s="228"/>
      <c r="C34" s="228"/>
      <c r="D34" s="228"/>
      <c r="E34" s="228"/>
      <c r="F34" s="228"/>
      <c r="G34" s="228"/>
      <c r="H34" s="228"/>
      <c r="I34" s="231"/>
      <c r="J34" s="8"/>
      <c r="M34" s="20"/>
      <c r="O34" s="10"/>
      <c r="P34" s="3"/>
    </row>
    <row r="35" spans="1:16" ht="15" customHeight="1" x14ac:dyDescent="0.25">
      <c r="A35" s="227"/>
      <c r="B35" s="228"/>
      <c r="C35" s="228"/>
      <c r="D35" s="228"/>
      <c r="E35" s="228"/>
      <c r="F35" s="228"/>
      <c r="G35" s="228"/>
      <c r="H35" s="228"/>
      <c r="I35" s="231"/>
      <c r="J35" s="8"/>
      <c r="M35" s="20"/>
      <c r="O35" s="10"/>
      <c r="P35" s="3"/>
    </row>
    <row r="36" spans="1:16" ht="15" customHeight="1" x14ac:dyDescent="0.25">
      <c r="A36" s="227"/>
      <c r="B36" s="228"/>
      <c r="C36" s="228"/>
      <c r="D36" s="228"/>
      <c r="E36" s="228"/>
      <c r="F36" s="228"/>
      <c r="G36" s="228"/>
      <c r="H36" s="228"/>
      <c r="I36" s="231"/>
      <c r="J36" s="8"/>
    </row>
    <row r="37" spans="1:16" ht="12.5" customHeight="1" x14ac:dyDescent="0.25">
      <c r="A37" s="227"/>
      <c r="B37" s="228"/>
      <c r="C37" s="228"/>
      <c r="D37" s="228"/>
      <c r="E37" s="228"/>
      <c r="F37" s="228"/>
      <c r="G37" s="228"/>
      <c r="H37" s="228"/>
      <c r="I37" s="231"/>
    </row>
    <row r="38" spans="1:16" ht="12.5" customHeight="1" x14ac:dyDescent="0.25">
      <c r="A38" s="227"/>
      <c r="B38" s="228"/>
      <c r="C38" s="228"/>
      <c r="D38" s="228"/>
      <c r="E38" s="228"/>
      <c r="F38" s="228"/>
      <c r="G38" s="228"/>
      <c r="H38" s="228"/>
      <c r="I38" s="231"/>
    </row>
    <row r="39" spans="1:16" ht="12.5" customHeight="1" x14ac:dyDescent="0.25">
      <c r="A39" s="227"/>
      <c r="B39" s="228"/>
      <c r="C39" s="228"/>
      <c r="D39" s="228"/>
      <c r="E39" s="228"/>
      <c r="F39" s="228"/>
      <c r="G39" s="228"/>
      <c r="H39" s="228"/>
      <c r="I39" s="231"/>
    </row>
    <row r="40" spans="1:16" ht="12.5" customHeight="1" x14ac:dyDescent="0.25">
      <c r="A40" s="227"/>
      <c r="B40" s="228"/>
      <c r="C40" s="228"/>
      <c r="D40" s="228"/>
      <c r="E40" s="228"/>
      <c r="F40" s="228"/>
      <c r="G40" s="228"/>
      <c r="H40" s="228"/>
      <c r="I40" s="231"/>
    </row>
    <row r="41" spans="1:16" ht="12.5" customHeight="1" x14ac:dyDescent="0.25">
      <c r="A41" s="227"/>
      <c r="B41" s="228"/>
      <c r="C41" s="228"/>
      <c r="D41" s="228"/>
      <c r="E41" s="228"/>
      <c r="F41" s="228"/>
      <c r="G41" s="228"/>
      <c r="H41" s="228"/>
      <c r="I41" s="231"/>
    </row>
    <row r="42" spans="1:16" ht="15" customHeight="1" x14ac:dyDescent="0.25">
      <c r="A42" s="227"/>
      <c r="B42" s="228"/>
      <c r="C42" s="228"/>
      <c r="D42" s="228"/>
      <c r="E42" s="228"/>
      <c r="F42" s="228"/>
      <c r="G42" s="228"/>
      <c r="H42" s="228"/>
      <c r="I42" s="231"/>
      <c r="J42" s="8"/>
    </row>
    <row r="43" spans="1:16" ht="12.5" customHeight="1" x14ac:dyDescent="0.25">
      <c r="A43" s="227"/>
      <c r="B43" s="228"/>
      <c r="C43" s="228"/>
      <c r="D43" s="228"/>
      <c r="E43" s="228"/>
      <c r="F43" s="228"/>
      <c r="G43" s="228"/>
      <c r="H43" s="228"/>
      <c r="I43" s="231"/>
    </row>
    <row r="44" spans="1:16" ht="12.5" customHeight="1" x14ac:dyDescent="0.25">
      <c r="A44" s="227"/>
      <c r="B44" s="228"/>
      <c r="C44" s="228"/>
      <c r="D44" s="228"/>
      <c r="E44" s="228"/>
      <c r="F44" s="228"/>
      <c r="G44" s="228"/>
      <c r="H44" s="228"/>
      <c r="I44" s="231"/>
    </row>
    <row r="45" spans="1:16" ht="12.5" customHeight="1" x14ac:dyDescent="0.25">
      <c r="A45" s="227"/>
      <c r="B45" s="228"/>
      <c r="C45" s="228"/>
      <c r="D45" s="228"/>
      <c r="E45" s="228"/>
      <c r="F45" s="228"/>
      <c r="G45" s="228"/>
      <c r="H45" s="228"/>
      <c r="I45" s="231"/>
    </row>
    <row r="46" spans="1:16" ht="12.5" customHeight="1" x14ac:dyDescent="0.25">
      <c r="A46" s="227"/>
      <c r="B46" s="228"/>
      <c r="C46" s="228"/>
      <c r="D46" s="228"/>
      <c r="E46" s="228"/>
      <c r="F46" s="228"/>
      <c r="G46" s="228"/>
      <c r="H46" s="228"/>
      <c r="I46" s="231"/>
    </row>
    <row r="47" spans="1:16" ht="12.5" customHeight="1" x14ac:dyDescent="0.25">
      <c r="A47" s="227"/>
      <c r="B47" s="228"/>
      <c r="C47" s="228"/>
      <c r="D47" s="228"/>
      <c r="E47" s="228"/>
      <c r="F47" s="228"/>
      <c r="G47" s="228"/>
      <c r="H47" s="228"/>
      <c r="I47" s="231"/>
    </row>
    <row r="48" spans="1:16" ht="12.5" customHeight="1" x14ac:dyDescent="0.25">
      <c r="A48" s="227"/>
      <c r="B48" s="228"/>
      <c r="C48" s="228"/>
      <c r="D48" s="228"/>
      <c r="E48" s="228"/>
      <c r="F48" s="228"/>
      <c r="G48" s="228"/>
      <c r="H48" s="228"/>
      <c r="I48" s="231"/>
    </row>
    <row r="49" spans="1:10" ht="15" customHeight="1" x14ac:dyDescent="0.25">
      <c r="A49" s="227"/>
      <c r="B49" s="228"/>
      <c r="C49" s="228"/>
      <c r="D49" s="228"/>
      <c r="E49" s="228"/>
      <c r="F49" s="228"/>
      <c r="G49" s="228"/>
      <c r="H49" s="228"/>
      <c r="I49" s="231"/>
      <c r="J49" s="8"/>
    </row>
    <row r="50" spans="1:10" ht="15" customHeight="1" x14ac:dyDescent="0.25">
      <c r="A50" s="232"/>
      <c r="B50" s="233"/>
      <c r="C50" s="233"/>
      <c r="D50" s="233"/>
      <c r="E50" s="233"/>
      <c r="F50" s="233"/>
      <c r="G50" s="233"/>
      <c r="H50" s="233"/>
      <c r="I50" s="234"/>
      <c r="J50" s="8"/>
    </row>
    <row r="51" spans="1:10" ht="15" customHeight="1" x14ac:dyDescent="0.25">
      <c r="A51"/>
      <c r="B51"/>
      <c r="C51"/>
      <c r="D51"/>
      <c r="E51"/>
      <c r="F51"/>
      <c r="G51"/>
      <c r="H51"/>
      <c r="I51"/>
      <c r="J51" s="8"/>
    </row>
    <row r="52" spans="1:10" ht="15" customHeight="1" x14ac:dyDescent="0.25">
      <c r="A52"/>
      <c r="B52"/>
      <c r="C52"/>
      <c r="D52"/>
      <c r="E52"/>
      <c r="F52"/>
      <c r="G52"/>
      <c r="H52"/>
      <c r="I52"/>
      <c r="J52" s="8"/>
    </row>
    <row r="53" spans="1:10" ht="15" customHeight="1" x14ac:dyDescent="0.25">
      <c r="A53"/>
      <c r="B53"/>
      <c r="C53"/>
      <c r="D53"/>
      <c r="E53"/>
      <c r="F53"/>
      <c r="G53"/>
      <c r="H53"/>
      <c r="I53"/>
      <c r="J53" s="30"/>
    </row>
    <row r="54" spans="1:10" ht="15" customHeight="1" x14ac:dyDescent="0.25">
      <c r="A54"/>
      <c r="B54"/>
      <c r="C54"/>
      <c r="D54" s="1"/>
      <c r="E54"/>
      <c r="F54"/>
      <c r="G54" s="1"/>
      <c r="H54" s="29"/>
      <c r="I54" s="1"/>
      <c r="J54" s="30"/>
    </row>
    <row r="55" spans="1:10" ht="15" customHeight="1" x14ac:dyDescent="0.25">
      <c r="A55"/>
      <c r="B55"/>
      <c r="C55"/>
      <c r="D55" s="1"/>
      <c r="E55"/>
      <c r="F55"/>
      <c r="G55" s="1"/>
      <c r="H55" s="29"/>
      <c r="I55" s="1"/>
      <c r="J55" s="30"/>
    </row>
    <row r="56" spans="1:10" ht="15" customHeight="1" x14ac:dyDescent="0.25">
      <c r="A56"/>
      <c r="B56"/>
      <c r="C56"/>
      <c r="D56" s="1"/>
      <c r="E56"/>
      <c r="F56"/>
      <c r="G56" s="1"/>
      <c r="H56" s="29"/>
      <c r="I56" s="1"/>
      <c r="J56" s="8"/>
    </row>
    <row r="57" spans="1:10" ht="15" customHeight="1" x14ac:dyDescent="0.25">
      <c r="A57"/>
      <c r="B57"/>
      <c r="C57"/>
      <c r="D57" s="1"/>
      <c r="E57"/>
      <c r="F57"/>
      <c r="G57" s="1"/>
      <c r="H57" s="29"/>
      <c r="I57" s="1"/>
      <c r="J57" s="8"/>
    </row>
    <row r="58" spans="1:10" ht="15" customHeight="1" x14ac:dyDescent="0.25">
      <c r="A58"/>
      <c r="B58"/>
      <c r="C58"/>
      <c r="D58" s="1"/>
      <c r="E58"/>
      <c r="F58"/>
      <c r="G58" s="1"/>
      <c r="H58" s="29"/>
      <c r="I58" s="1"/>
      <c r="J58" s="8"/>
    </row>
    <row r="59" spans="1:10" ht="15" customHeight="1" x14ac:dyDescent="0.25">
      <c r="A59" s="31"/>
      <c r="B59" s="32"/>
      <c r="C59" s="32"/>
      <c r="D59" s="32"/>
      <c r="E59" s="32"/>
      <c r="F59" s="32"/>
      <c r="G59" s="32"/>
      <c r="H59" s="33"/>
      <c r="I59" s="32"/>
      <c r="J59" s="8"/>
    </row>
    <row r="60" spans="1:10" ht="15" customHeight="1" x14ac:dyDescent="0.25">
      <c r="A60" s="31"/>
      <c r="B60" s="32"/>
      <c r="C60" s="32"/>
      <c r="D60" s="32"/>
      <c r="E60" s="32"/>
      <c r="F60" s="32"/>
      <c r="G60" s="32"/>
      <c r="H60" s="33"/>
      <c r="I60" s="32"/>
      <c r="J60" s="8"/>
    </row>
    <row r="61" spans="1:10" ht="15" customHeight="1" x14ac:dyDescent="0.25">
      <c r="A61" s="8"/>
      <c r="B61" s="9"/>
      <c r="C61" s="9"/>
      <c r="D61" s="9"/>
      <c r="E61" s="9"/>
      <c r="F61" s="9"/>
      <c r="G61" s="9"/>
      <c r="H61" s="6"/>
      <c r="I61" s="9"/>
      <c r="J61" s="28"/>
    </row>
    <row r="62" spans="1:10" ht="15" customHeight="1" x14ac:dyDescent="0.25">
      <c r="J62" s="28"/>
    </row>
    <row r="63" spans="1:10" ht="15" customHeight="1" x14ac:dyDescent="0.25">
      <c r="J63" s="28"/>
    </row>
    <row r="64" spans="1:10" x14ac:dyDescent="0.25">
      <c r="J64" s="8"/>
    </row>
    <row r="65" spans="10:10" x14ac:dyDescent="0.25">
      <c r="J65" s="8"/>
    </row>
    <row r="66" spans="10:10" x14ac:dyDescent="0.25">
      <c r="J66" s="8"/>
    </row>
  </sheetData>
  <sheetProtection sheet="1" objects="1" scenarios="1" selectLockedCells="1"/>
  <mergeCells count="34">
    <mergeCell ref="C26:D26"/>
    <mergeCell ref="A32:B32"/>
    <mergeCell ref="F23:F24"/>
    <mergeCell ref="G23:G24"/>
    <mergeCell ref="H23:H24"/>
    <mergeCell ref="I23:I24"/>
    <mergeCell ref="C25:D25"/>
    <mergeCell ref="A20:B20"/>
    <mergeCell ref="A23:A24"/>
    <mergeCell ref="B23:B24"/>
    <mergeCell ref="C23:D24"/>
    <mergeCell ref="E23:E24"/>
    <mergeCell ref="A22:I22"/>
    <mergeCell ref="A18:B18"/>
    <mergeCell ref="E16:H16"/>
    <mergeCell ref="A19:B19"/>
    <mergeCell ref="E18:H18"/>
    <mergeCell ref="E17:H17"/>
    <mergeCell ref="A17:B17"/>
    <mergeCell ref="E11:H11"/>
    <mergeCell ref="A2:I2"/>
    <mergeCell ref="A3:I3"/>
    <mergeCell ref="A4:I4"/>
    <mergeCell ref="A5:I5"/>
    <mergeCell ref="A9:B9"/>
    <mergeCell ref="E9:H9"/>
    <mergeCell ref="E10:H10"/>
    <mergeCell ref="A6:I7"/>
    <mergeCell ref="E12:H12"/>
    <mergeCell ref="A15:B15"/>
    <mergeCell ref="E13:H13"/>
    <mergeCell ref="A16:B16"/>
    <mergeCell ref="E14:H14"/>
    <mergeCell ref="E15:H15"/>
  </mergeCells>
  <dataValidations xWindow="251" yWindow="517" count="3">
    <dataValidation type="decimal" allowBlank="1" showInputMessage="1" showErrorMessage="1" errorTitle="Nur Zahl eingeben" error="Bitte hier nur ganze Zahl oder Dezimalzahl eingeben (Aren)." promptTitle="Zahl eingeben" prompt="Bitte hier die Fläche in Aren eingeben (ganze Zahl oder Dezimalzahl)!" sqref="C18:C19 C10:C16 I9:I17" xr:uid="{00000000-0002-0000-0400-000001000000}">
      <formula1>0</formula1>
      <formula2>1000000</formula2>
    </dataValidation>
    <dataValidation allowBlank="1" showInputMessage="1" showErrorMessage="1" promptTitle="LN Seite &quot;Allg Daten&quot; eingeben!" prompt="Die Landw. Nutzfläche müssen Sie auf Seite &quot;Allg Daten&quot; eingeben!" sqref="C9" xr:uid="{00000000-0002-0000-0400-000003000000}"/>
    <dataValidation allowBlank="1" showInputMessage="1" showErrorMessage="1" promptTitle="Kommentarfeld, fixe Grösse" prompt="Tipp: manueller Zeilenumbruch mit &quot;Alt&quot; + &quot;Return&quot;!" sqref="C33:I50 A33:B50" xr:uid="{00000000-0002-0000-0400-000000000000}"/>
  </dataValidations>
  <pageMargins left="0.78740157480314965" right="0.47244094488188981" top="0.59055118110236227" bottom="0.78740157480314965" header="0.51181102362204722" footer="0.59055118110236227"/>
  <pageSetup paperSize="9" orientation="portrait" r:id="rId1"/>
  <headerFooter alignWithMargins="0">
    <oddFooter>&amp;L&amp;"Function Pro Medium,Standard"&amp;8Checkliste 2026&amp;R&amp;"Function Pro Medium,Standard"&amp;8Flächen und Biodiversität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272"/>
  <sheetViews>
    <sheetView showGridLines="0" showRowColHeaders="0" topLeftCell="A254" zoomScale="145" zoomScaleNormal="145" zoomScaleSheetLayoutView="130" workbookViewId="0">
      <selection activeCell="C259" sqref="C259"/>
    </sheetView>
  </sheetViews>
  <sheetFormatPr baseColWidth="10" defaultColWidth="11.453125" defaultRowHeight="12.5" x14ac:dyDescent="0.25"/>
  <cols>
    <col min="1" max="1" width="5.08984375" style="34" customWidth="1"/>
    <col min="2" max="2" width="78.54296875" style="17" customWidth="1"/>
    <col min="3" max="3" width="5.08984375" style="2" customWidth="1"/>
    <col min="4" max="4" width="3.453125" style="2" customWidth="1"/>
    <col min="5" max="5" width="11.453125" style="2" customWidth="1"/>
    <col min="6" max="6" width="12.90625" style="2" customWidth="1"/>
    <col min="7" max="16384" width="11.453125" style="2"/>
  </cols>
  <sheetData>
    <row r="1" spans="1:6" s="11" customFormat="1" ht="24.9" customHeight="1" x14ac:dyDescent="0.25">
      <c r="A1" s="96" t="s">
        <v>481</v>
      </c>
      <c r="B1" s="97"/>
      <c r="C1" s="98" t="s">
        <v>144</v>
      </c>
      <c r="E1" s="19"/>
      <c r="F1" s="19"/>
    </row>
    <row r="2" spans="1:6" ht="13" x14ac:dyDescent="0.3">
      <c r="A2" s="99" t="str">
        <f>CONCATENATE(Listen!H11&amp;'Allg Daten'!G9)</f>
        <v xml:space="preserve">Betrieb:                      </v>
      </c>
      <c r="B2" s="100"/>
      <c r="C2" s="101"/>
      <c r="E2" s="19"/>
      <c r="F2" s="19"/>
    </row>
    <row r="3" spans="1:6" ht="13" x14ac:dyDescent="0.3">
      <c r="A3" s="102" t="str">
        <f>CONCATENATE(Listen!H12&amp;'Allg Daten'!H28)</f>
        <v xml:space="preserve">Variante:                    </v>
      </c>
      <c r="B3" s="103"/>
      <c r="C3" s="104"/>
      <c r="E3" s="19"/>
      <c r="F3" s="19"/>
    </row>
    <row r="4" spans="1:6" ht="13" x14ac:dyDescent="0.3">
      <c r="A4" s="102" t="str">
        <f>CONCATENATE(Listen!H13&amp; Listen!H16&amp;'Allg Daten'!E28)</f>
        <v>Umstellungsbeginn: 01.01.</v>
      </c>
      <c r="B4" s="105"/>
      <c r="C4" s="106"/>
      <c r="E4" s="23"/>
      <c r="F4" s="23"/>
    </row>
    <row r="5" spans="1:6" ht="13" x14ac:dyDescent="0.3">
      <c r="A5" s="79" t="str">
        <f>CONCATENATE(Listen!H14&amp;'Allg Daten'!D16)</f>
        <v xml:space="preserve">Datum Bericht:         </v>
      </c>
      <c r="B5" s="107"/>
      <c r="C5" s="108"/>
    </row>
    <row r="6" spans="1:6" s="43" customFormat="1" ht="8" x14ac:dyDescent="0.2">
      <c r="A6" s="109"/>
      <c r="B6" s="110"/>
      <c r="C6" s="111"/>
    </row>
    <row r="7" spans="1:6" ht="13" x14ac:dyDescent="0.3">
      <c r="A7" s="210" t="s">
        <v>508</v>
      </c>
      <c r="B7" s="55"/>
      <c r="C7" s="113"/>
    </row>
    <row r="8" spans="1:6" s="7" customFormat="1" ht="13" x14ac:dyDescent="0.3">
      <c r="A8" s="83"/>
      <c r="B8" s="114" t="s">
        <v>323</v>
      </c>
      <c r="C8" s="115">
        <f>COUNTIF(C25:C272,"x")</f>
        <v>0</v>
      </c>
    </row>
    <row r="9" spans="1:6" ht="13" x14ac:dyDescent="0.25">
      <c r="A9" s="112" t="s">
        <v>483</v>
      </c>
      <c r="B9" s="112"/>
      <c r="C9" s="116" t="str">
        <f>IF(C8&gt;=12,"erreicht","noch nicht erreicht")</f>
        <v>noch nicht erreicht</v>
      </c>
    </row>
    <row r="10" spans="1:6" s="43" customFormat="1" ht="8" x14ac:dyDescent="0.2">
      <c r="A10" s="117"/>
      <c r="B10" s="117"/>
      <c r="C10" s="118"/>
    </row>
    <row r="11" spans="1:6" s="43" customFormat="1" ht="13.4" customHeight="1" x14ac:dyDescent="0.2">
      <c r="A11" s="403" t="s">
        <v>327</v>
      </c>
      <c r="B11" s="404"/>
      <c r="C11" s="405"/>
    </row>
    <row r="12" spans="1:6" s="43" customFormat="1" ht="13.4" customHeight="1" x14ac:dyDescent="0.2">
      <c r="A12" s="406"/>
      <c r="B12" s="407"/>
      <c r="C12" s="408"/>
    </row>
    <row r="13" spans="1:6" s="43" customFormat="1" ht="13.4" customHeight="1" x14ac:dyDescent="0.2">
      <c r="A13" s="406"/>
      <c r="B13" s="407"/>
      <c r="C13" s="408"/>
    </row>
    <row r="14" spans="1:6" s="43" customFormat="1" ht="13.4" customHeight="1" x14ac:dyDescent="0.2">
      <c r="A14" s="406"/>
      <c r="B14" s="407"/>
      <c r="C14" s="408"/>
    </row>
    <row r="15" spans="1:6" s="43" customFormat="1" ht="13.4" customHeight="1" x14ac:dyDescent="0.2">
      <c r="A15" s="406"/>
      <c r="B15" s="407"/>
      <c r="C15" s="408"/>
    </row>
    <row r="16" spans="1:6" s="43" customFormat="1" ht="13.4" customHeight="1" x14ac:dyDescent="0.2">
      <c r="A16" s="406"/>
      <c r="B16" s="407"/>
      <c r="C16" s="408"/>
    </row>
    <row r="17" spans="1:3" s="43" customFormat="1" ht="13.4" customHeight="1" x14ac:dyDescent="0.2">
      <c r="A17" s="409"/>
      <c r="B17" s="410"/>
      <c r="C17" s="411"/>
    </row>
    <row r="18" spans="1:3" s="43" customFormat="1" ht="8" x14ac:dyDescent="0.2">
      <c r="A18" s="117"/>
      <c r="B18" s="117"/>
      <c r="C18" s="118"/>
    </row>
    <row r="19" spans="1:3" ht="13" x14ac:dyDescent="0.25">
      <c r="A19" s="112" t="s">
        <v>487</v>
      </c>
      <c r="B19" s="112"/>
      <c r="C19" s="116"/>
    </row>
    <row r="20" spans="1:3" ht="13" x14ac:dyDescent="0.25">
      <c r="A20" s="112" t="s">
        <v>328</v>
      </c>
      <c r="B20" s="112"/>
      <c r="C20" s="119"/>
    </row>
    <row r="21" spans="1:3" s="43" customFormat="1" ht="8" x14ac:dyDescent="0.2">
      <c r="A21" s="120"/>
      <c r="B21" s="120"/>
      <c r="C21" s="121"/>
    </row>
    <row r="22" spans="1:3" s="7" customFormat="1" ht="13" x14ac:dyDescent="0.3">
      <c r="A22" s="74" t="s">
        <v>205</v>
      </c>
      <c r="B22" s="74" t="s">
        <v>206</v>
      </c>
      <c r="C22" s="122" t="s">
        <v>204</v>
      </c>
    </row>
    <row r="23" spans="1:3" ht="15.5" x14ac:dyDescent="0.25">
      <c r="A23" s="123" t="s">
        <v>213</v>
      </c>
      <c r="B23" s="123" t="s">
        <v>331</v>
      </c>
      <c r="C23" s="124"/>
    </row>
    <row r="24" spans="1:3" ht="13" x14ac:dyDescent="0.25">
      <c r="A24" s="125">
        <v>1</v>
      </c>
      <c r="B24" s="125" t="s">
        <v>332</v>
      </c>
      <c r="C24" s="126"/>
    </row>
    <row r="25" spans="1:3" ht="13" x14ac:dyDescent="0.25">
      <c r="A25" s="127">
        <v>1.1000000000000001</v>
      </c>
      <c r="B25" s="128" t="s">
        <v>285</v>
      </c>
      <c r="C25" s="275" t="str">
        <f>IF(AND(7.5&lt;='Flächen und Biodiv'!I26,'Flächen und Biodiv'!I26&lt;1000),"x","")</f>
        <v/>
      </c>
    </row>
    <row r="26" spans="1:3" ht="13" x14ac:dyDescent="0.25">
      <c r="A26" s="127">
        <v>1.2</v>
      </c>
      <c r="B26" s="128" t="s">
        <v>286</v>
      </c>
      <c r="C26" s="275" t="str">
        <f>IF(AND(10&lt;='Flächen und Biodiv'!I26,'Flächen und Biodiv'!I26&lt;1000),"x","")</f>
        <v/>
      </c>
    </row>
    <row r="27" spans="1:3" ht="13" x14ac:dyDescent="0.25">
      <c r="A27" s="127">
        <v>1.3</v>
      </c>
      <c r="B27" s="128" t="s">
        <v>287</v>
      </c>
      <c r="C27" s="275" t="str">
        <f>IF(AND(12.5&lt;='Flächen und Biodiv'!I26,'Flächen und Biodiv'!I26&lt;1000),"x","")</f>
        <v/>
      </c>
    </row>
    <row r="28" spans="1:3" ht="13" x14ac:dyDescent="0.25">
      <c r="A28" s="127">
        <v>1.4</v>
      </c>
      <c r="B28" s="128" t="s">
        <v>288</v>
      </c>
      <c r="C28" s="275" t="str">
        <f>IF(AND(15&lt;='Flächen und Biodiv'!I26,'Flächen und Biodiv'!I26&lt;1000),"x","")</f>
        <v/>
      </c>
    </row>
    <row r="29" spans="1:3" ht="13" x14ac:dyDescent="0.25">
      <c r="A29" s="127">
        <v>1.5</v>
      </c>
      <c r="B29" s="128" t="s">
        <v>289</v>
      </c>
      <c r="C29" s="275" t="str">
        <f>IF(AND(17.5&lt;='Flächen und Biodiv'!I26,'Flächen und Biodiv'!I26&lt;1000),"x","")</f>
        <v/>
      </c>
    </row>
    <row r="30" spans="1:3" ht="13" x14ac:dyDescent="0.25">
      <c r="A30" s="127">
        <v>1.6</v>
      </c>
      <c r="B30" s="128" t="s">
        <v>290</v>
      </c>
      <c r="C30" s="275" t="str">
        <f>IF(AND(20&lt;='Flächen und Biodiv'!I26,'Flächen und Biodiv'!I26&lt;1000),"x","")</f>
        <v/>
      </c>
    </row>
    <row r="31" spans="1:3" ht="13" x14ac:dyDescent="0.25">
      <c r="A31" s="127">
        <v>1.7</v>
      </c>
      <c r="B31" s="128" t="s">
        <v>291</v>
      </c>
      <c r="C31" s="275" t="str">
        <f>IF(AND(22.5&lt;='Flächen und Biodiv'!I26,'Flächen und Biodiv'!I26&lt;1000),"x","")</f>
        <v/>
      </c>
    </row>
    <row r="32" spans="1:3" ht="13" x14ac:dyDescent="0.25">
      <c r="A32" s="127">
        <v>1.8</v>
      </c>
      <c r="B32" s="128" t="s">
        <v>292</v>
      </c>
      <c r="C32" s="275" t="str">
        <f>IF(AND(25&lt;='Flächen und Biodiv'!I26,'Flächen und Biodiv'!I26&lt;1000),"x","")</f>
        <v/>
      </c>
    </row>
    <row r="33" spans="1:3" ht="45.65" customHeight="1" x14ac:dyDescent="0.25">
      <c r="A33" s="129"/>
      <c r="B33" s="129" t="s">
        <v>330</v>
      </c>
      <c r="C33" s="126"/>
    </row>
    <row r="34" spans="1:3" ht="26" x14ac:dyDescent="0.25">
      <c r="A34" s="125">
        <v>2</v>
      </c>
      <c r="B34" s="125" t="s">
        <v>333</v>
      </c>
      <c r="C34" s="126"/>
    </row>
    <row r="35" spans="1:3" ht="13" x14ac:dyDescent="0.25">
      <c r="A35" s="127">
        <v>2.1</v>
      </c>
      <c r="B35" s="128" t="s">
        <v>293</v>
      </c>
      <c r="C35" s="130"/>
    </row>
    <row r="36" spans="1:3" ht="13" x14ac:dyDescent="0.25">
      <c r="A36" s="127">
        <v>2.2000000000000002</v>
      </c>
      <c r="B36" s="128" t="s">
        <v>294</v>
      </c>
      <c r="C36" s="130"/>
    </row>
    <row r="37" spans="1:3" ht="13" x14ac:dyDescent="0.25">
      <c r="A37" s="127">
        <v>2.2999999999999998</v>
      </c>
      <c r="B37" s="128" t="s">
        <v>295</v>
      </c>
      <c r="C37" s="130"/>
    </row>
    <row r="38" spans="1:3" ht="13" x14ac:dyDescent="0.25">
      <c r="A38" s="127">
        <v>2.4</v>
      </c>
      <c r="B38" s="128" t="s">
        <v>296</v>
      </c>
      <c r="C38" s="130"/>
    </row>
    <row r="39" spans="1:3" ht="13" x14ac:dyDescent="0.25">
      <c r="A39" s="127">
        <v>2.5</v>
      </c>
      <c r="B39" s="128" t="s">
        <v>297</v>
      </c>
      <c r="C39" s="130"/>
    </row>
    <row r="40" spans="1:3" ht="13" x14ac:dyDescent="0.25">
      <c r="A40" s="127">
        <v>2.6</v>
      </c>
      <c r="B40" s="128" t="s">
        <v>298</v>
      </c>
      <c r="C40" s="130"/>
    </row>
    <row r="41" spans="1:3" ht="13" x14ac:dyDescent="0.25">
      <c r="A41" s="127">
        <v>2.7</v>
      </c>
      <c r="B41" s="128" t="s">
        <v>299</v>
      </c>
      <c r="C41" s="130"/>
    </row>
    <row r="42" spans="1:3" ht="13" x14ac:dyDescent="0.25">
      <c r="A42" s="127">
        <v>2.8</v>
      </c>
      <c r="B42" s="128" t="s">
        <v>300</v>
      </c>
      <c r="C42" s="130"/>
    </row>
    <row r="43" spans="1:3" ht="84" x14ac:dyDescent="0.25">
      <c r="A43" s="129"/>
      <c r="B43" s="129" t="s">
        <v>509</v>
      </c>
      <c r="C43" s="126"/>
    </row>
    <row r="44" spans="1:3" ht="13" x14ac:dyDescent="0.25">
      <c r="A44" s="125">
        <v>3</v>
      </c>
      <c r="B44" s="125" t="s">
        <v>510</v>
      </c>
      <c r="C44" s="126"/>
    </row>
    <row r="45" spans="1:3" ht="13" x14ac:dyDescent="0.25">
      <c r="A45" s="127">
        <v>3.1</v>
      </c>
      <c r="B45" s="128" t="s">
        <v>301</v>
      </c>
      <c r="C45" s="130"/>
    </row>
    <row r="46" spans="1:3" ht="13" x14ac:dyDescent="0.25">
      <c r="A46" s="127">
        <v>3.2</v>
      </c>
      <c r="B46" s="131" t="s">
        <v>302</v>
      </c>
      <c r="C46" s="130"/>
    </row>
    <row r="47" spans="1:3" ht="13" x14ac:dyDescent="0.25">
      <c r="A47" s="127">
        <v>3.3</v>
      </c>
      <c r="B47" s="128" t="s">
        <v>303</v>
      </c>
      <c r="C47" s="130"/>
    </row>
    <row r="48" spans="1:3" ht="21.65" customHeight="1" x14ac:dyDescent="0.25">
      <c r="A48" s="129"/>
      <c r="B48" s="129" t="s">
        <v>334</v>
      </c>
      <c r="C48" s="132"/>
    </row>
    <row r="49" spans="1:5" ht="15.5" x14ac:dyDescent="0.25">
      <c r="A49" s="123" t="s">
        <v>211</v>
      </c>
      <c r="B49" s="123" t="s">
        <v>212</v>
      </c>
      <c r="C49" s="133"/>
    </row>
    <row r="50" spans="1:5" ht="13" x14ac:dyDescent="0.25">
      <c r="A50" s="125">
        <v>4</v>
      </c>
      <c r="B50" s="125" t="s">
        <v>335</v>
      </c>
      <c r="C50" s="126"/>
    </row>
    <row r="51" spans="1:5" ht="39" x14ac:dyDescent="0.25">
      <c r="A51" s="127">
        <v>4.0999999999999996</v>
      </c>
      <c r="B51" s="128" t="s">
        <v>336</v>
      </c>
      <c r="C51" s="130"/>
    </row>
    <row r="52" spans="1:5" ht="13" x14ac:dyDescent="0.25">
      <c r="A52" s="127">
        <v>4.2</v>
      </c>
      <c r="B52" s="128" t="s">
        <v>337</v>
      </c>
      <c r="C52" s="130"/>
    </row>
    <row r="53" spans="1:5" ht="144.65" customHeight="1" x14ac:dyDescent="0.25">
      <c r="A53" s="129"/>
      <c r="B53" s="129" t="s">
        <v>511</v>
      </c>
      <c r="C53" s="126"/>
    </row>
    <row r="54" spans="1:5" ht="13" x14ac:dyDescent="0.25">
      <c r="A54" s="134">
        <v>5</v>
      </c>
      <c r="B54" s="125" t="s">
        <v>512</v>
      </c>
      <c r="C54" s="126"/>
    </row>
    <row r="55" spans="1:5" ht="13" x14ac:dyDescent="0.25">
      <c r="A55" s="127">
        <v>5.0999999999999996</v>
      </c>
      <c r="B55" s="128" t="s">
        <v>207</v>
      </c>
      <c r="C55" s="130"/>
      <c r="E55" s="44"/>
    </row>
    <row r="56" spans="1:5" ht="58.65" customHeight="1" x14ac:dyDescent="0.25">
      <c r="A56" s="129"/>
      <c r="B56" s="129" t="s">
        <v>513</v>
      </c>
      <c r="C56" s="126"/>
    </row>
    <row r="57" spans="1:5" ht="13" x14ac:dyDescent="0.25">
      <c r="A57" s="125">
        <v>6</v>
      </c>
      <c r="B57" s="125" t="s">
        <v>338</v>
      </c>
      <c r="C57" s="126"/>
    </row>
    <row r="58" spans="1:5" ht="13" x14ac:dyDescent="0.25">
      <c r="A58" s="127">
        <v>6.1</v>
      </c>
      <c r="B58" s="128" t="s">
        <v>339</v>
      </c>
      <c r="C58" s="130"/>
    </row>
    <row r="59" spans="1:5" ht="13" x14ac:dyDescent="0.25">
      <c r="A59" s="127">
        <v>6.2</v>
      </c>
      <c r="B59" s="128" t="s">
        <v>340</v>
      </c>
      <c r="C59" s="130"/>
    </row>
    <row r="60" spans="1:5" ht="45.65" customHeight="1" x14ac:dyDescent="0.25">
      <c r="A60" s="129"/>
      <c r="B60" s="129" t="s">
        <v>514</v>
      </c>
      <c r="C60" s="126"/>
    </row>
    <row r="61" spans="1:5" ht="13" x14ac:dyDescent="0.25">
      <c r="A61" s="134">
        <v>7</v>
      </c>
      <c r="B61" s="125" t="s">
        <v>947</v>
      </c>
      <c r="C61" s="126"/>
    </row>
    <row r="62" spans="1:5" ht="13" x14ac:dyDescent="0.25">
      <c r="A62" s="135">
        <v>7.1</v>
      </c>
      <c r="B62" s="128" t="s">
        <v>208</v>
      </c>
      <c r="C62" s="130"/>
    </row>
    <row r="63" spans="1:5" ht="13" x14ac:dyDescent="0.25">
      <c r="A63" s="127">
        <v>7.2</v>
      </c>
      <c r="B63" s="128" t="s">
        <v>209</v>
      </c>
      <c r="C63" s="130"/>
    </row>
    <row r="64" spans="1:5" ht="31.5" x14ac:dyDescent="0.25">
      <c r="A64" s="129"/>
      <c r="B64" s="129" t="s">
        <v>515</v>
      </c>
      <c r="C64" s="126"/>
    </row>
    <row r="65" spans="1:5" ht="13" x14ac:dyDescent="0.25">
      <c r="A65" s="125">
        <v>8</v>
      </c>
      <c r="B65" s="125" t="s">
        <v>210</v>
      </c>
      <c r="C65" s="126"/>
    </row>
    <row r="66" spans="1:5" ht="13" x14ac:dyDescent="0.25">
      <c r="A66" s="127">
        <v>8.1</v>
      </c>
      <c r="B66" s="128" t="s">
        <v>948</v>
      </c>
      <c r="C66" s="130"/>
    </row>
    <row r="67" spans="1:5" ht="13" x14ac:dyDescent="0.25">
      <c r="A67" s="127">
        <v>8.1999999999999993</v>
      </c>
      <c r="B67" s="128" t="s">
        <v>949</v>
      </c>
      <c r="C67" s="130"/>
    </row>
    <row r="68" spans="1:5" ht="34.65" customHeight="1" x14ac:dyDescent="0.3">
      <c r="A68" s="129"/>
      <c r="B68" s="129" t="s">
        <v>516</v>
      </c>
      <c r="C68" s="126"/>
      <c r="E68" s="42"/>
    </row>
    <row r="69" spans="1:5" ht="13" x14ac:dyDescent="0.25">
      <c r="A69" s="125">
        <v>9</v>
      </c>
      <c r="B69" s="125" t="s">
        <v>214</v>
      </c>
      <c r="C69" s="126"/>
    </row>
    <row r="70" spans="1:5" ht="13" x14ac:dyDescent="0.25">
      <c r="A70" s="127">
        <v>9.1</v>
      </c>
      <c r="B70" s="128" t="s">
        <v>215</v>
      </c>
      <c r="C70" s="130"/>
    </row>
    <row r="71" spans="1:5" ht="13" x14ac:dyDescent="0.25">
      <c r="A71" s="127">
        <v>9.1999999999999993</v>
      </c>
      <c r="B71" s="128" t="s">
        <v>216</v>
      </c>
      <c r="C71" s="130"/>
    </row>
    <row r="72" spans="1:5" ht="31.5" x14ac:dyDescent="0.25">
      <c r="A72" s="127"/>
      <c r="B72" s="136" t="s">
        <v>352</v>
      </c>
      <c r="C72" s="126"/>
    </row>
    <row r="73" spans="1:5" ht="13" x14ac:dyDescent="0.25">
      <c r="A73" s="125">
        <v>10</v>
      </c>
      <c r="B73" s="125" t="s">
        <v>217</v>
      </c>
      <c r="C73" s="126"/>
    </row>
    <row r="74" spans="1:5" ht="13" x14ac:dyDescent="0.25">
      <c r="A74" s="127">
        <v>10.1</v>
      </c>
      <c r="B74" s="128" t="s">
        <v>218</v>
      </c>
      <c r="C74" s="130"/>
    </row>
    <row r="75" spans="1:5" ht="26.4" customHeight="1" x14ac:dyDescent="0.25">
      <c r="A75" s="127"/>
      <c r="B75" s="136" t="s">
        <v>307</v>
      </c>
      <c r="C75" s="132"/>
    </row>
    <row r="76" spans="1:5" ht="26" x14ac:dyDescent="0.25">
      <c r="A76" s="125">
        <v>11</v>
      </c>
      <c r="B76" s="125" t="s">
        <v>219</v>
      </c>
      <c r="C76" s="133"/>
    </row>
    <row r="77" spans="1:5" ht="13" x14ac:dyDescent="0.25">
      <c r="A77" s="127">
        <v>11.1</v>
      </c>
      <c r="B77" s="128" t="s">
        <v>220</v>
      </c>
      <c r="C77" s="130"/>
    </row>
    <row r="78" spans="1:5" ht="31.5" x14ac:dyDescent="0.25">
      <c r="A78" s="127"/>
      <c r="B78" s="136" t="s">
        <v>308</v>
      </c>
      <c r="C78" s="126"/>
    </row>
    <row r="79" spans="1:5" ht="13" x14ac:dyDescent="0.25">
      <c r="A79" s="125">
        <v>12</v>
      </c>
      <c r="B79" s="125" t="s">
        <v>221</v>
      </c>
      <c r="C79" s="126"/>
    </row>
    <row r="80" spans="1:5" ht="13" x14ac:dyDescent="0.25">
      <c r="A80" s="127">
        <v>12.1</v>
      </c>
      <c r="B80" s="128" t="s">
        <v>222</v>
      </c>
      <c r="C80" s="130"/>
    </row>
    <row r="81" spans="1:3" ht="21" x14ac:dyDescent="0.25">
      <c r="A81" s="127"/>
      <c r="B81" s="136" t="s">
        <v>353</v>
      </c>
      <c r="C81" s="126"/>
    </row>
    <row r="82" spans="1:3" ht="13" x14ac:dyDescent="0.25">
      <c r="A82" s="125">
        <v>13</v>
      </c>
      <c r="B82" s="125" t="s">
        <v>223</v>
      </c>
      <c r="C82" s="126"/>
    </row>
    <row r="83" spans="1:3" ht="13" x14ac:dyDescent="0.25">
      <c r="A83" s="127">
        <v>13.1</v>
      </c>
      <c r="B83" s="128" t="s">
        <v>224</v>
      </c>
      <c r="C83" s="130"/>
    </row>
    <row r="84" spans="1:3" ht="40.4" customHeight="1" x14ac:dyDescent="0.25">
      <c r="A84" s="127"/>
      <c r="B84" s="136" t="s">
        <v>950</v>
      </c>
      <c r="C84" s="126"/>
    </row>
    <row r="85" spans="1:3" ht="15.5" x14ac:dyDescent="0.25">
      <c r="A85" s="123" t="s">
        <v>226</v>
      </c>
      <c r="B85" s="123" t="s">
        <v>225</v>
      </c>
      <c r="C85" s="126"/>
    </row>
    <row r="86" spans="1:3" ht="13" x14ac:dyDescent="0.25">
      <c r="A86" s="125">
        <v>14</v>
      </c>
      <c r="B86" s="125" t="s">
        <v>227</v>
      </c>
      <c r="C86" s="126"/>
    </row>
    <row r="87" spans="1:3" ht="13" x14ac:dyDescent="0.25">
      <c r="A87" s="127">
        <v>14.1</v>
      </c>
      <c r="B87" s="128" t="s">
        <v>517</v>
      </c>
      <c r="C87" s="130"/>
    </row>
    <row r="88" spans="1:3" ht="45" customHeight="1" x14ac:dyDescent="0.25">
      <c r="A88" s="127"/>
      <c r="B88" s="136" t="s">
        <v>951</v>
      </c>
      <c r="C88" s="126"/>
    </row>
    <row r="89" spans="1:3" ht="13" x14ac:dyDescent="0.25">
      <c r="A89" s="125">
        <v>15</v>
      </c>
      <c r="B89" s="125" t="s">
        <v>228</v>
      </c>
      <c r="C89" s="126"/>
    </row>
    <row r="90" spans="1:3" ht="13" x14ac:dyDescent="0.25">
      <c r="A90" s="127">
        <v>15.1</v>
      </c>
      <c r="B90" s="128" t="s">
        <v>229</v>
      </c>
      <c r="C90" s="130"/>
    </row>
    <row r="91" spans="1:3" ht="22.65" customHeight="1" x14ac:dyDescent="0.25">
      <c r="A91" s="127"/>
      <c r="B91" s="136" t="s">
        <v>309</v>
      </c>
      <c r="C91" s="126"/>
    </row>
    <row r="92" spans="1:3" ht="13" x14ac:dyDescent="0.25">
      <c r="A92" s="125">
        <v>16</v>
      </c>
      <c r="B92" s="125" t="s">
        <v>230</v>
      </c>
      <c r="C92" s="126"/>
    </row>
    <row r="93" spans="1:3" ht="13" x14ac:dyDescent="0.25">
      <c r="A93" s="127">
        <v>16.100000000000001</v>
      </c>
      <c r="B93" s="128" t="s">
        <v>231</v>
      </c>
      <c r="C93" s="130"/>
    </row>
    <row r="94" spans="1:3" ht="13" x14ac:dyDescent="0.25">
      <c r="A94" s="127">
        <v>16.2</v>
      </c>
      <c r="B94" s="128" t="s">
        <v>346</v>
      </c>
      <c r="C94" s="130"/>
    </row>
    <row r="95" spans="1:3" ht="23.4" customHeight="1" x14ac:dyDescent="0.25">
      <c r="A95" s="127"/>
      <c r="B95" s="136" t="s">
        <v>310</v>
      </c>
      <c r="C95" s="126"/>
    </row>
    <row r="96" spans="1:3" ht="13" x14ac:dyDescent="0.25">
      <c r="A96" s="125">
        <v>17</v>
      </c>
      <c r="B96" s="125" t="s">
        <v>232</v>
      </c>
      <c r="C96" s="126"/>
    </row>
    <row r="97" spans="1:3" ht="13" x14ac:dyDescent="0.25">
      <c r="A97" s="127">
        <v>17.100000000000001</v>
      </c>
      <c r="B97" s="128" t="s">
        <v>521</v>
      </c>
      <c r="C97" s="130"/>
    </row>
    <row r="98" spans="1:3" ht="13" x14ac:dyDescent="0.25">
      <c r="A98" s="127">
        <v>17.2</v>
      </c>
      <c r="B98" s="128" t="s">
        <v>522</v>
      </c>
      <c r="C98" s="130"/>
    </row>
    <row r="99" spans="1:3" ht="35.4" customHeight="1" x14ac:dyDescent="0.25">
      <c r="A99" s="127"/>
      <c r="B99" s="136" t="s">
        <v>518</v>
      </c>
      <c r="C99" s="126"/>
    </row>
    <row r="100" spans="1:3" ht="13" x14ac:dyDescent="0.25">
      <c r="A100" s="125">
        <v>18</v>
      </c>
      <c r="B100" s="125" t="s">
        <v>233</v>
      </c>
      <c r="C100" s="126"/>
    </row>
    <row r="101" spans="1:3" ht="13" x14ac:dyDescent="0.25">
      <c r="A101" s="127">
        <v>18.100000000000001</v>
      </c>
      <c r="B101" s="128" t="s">
        <v>519</v>
      </c>
      <c r="C101" s="130"/>
    </row>
    <row r="102" spans="1:3" ht="13" x14ac:dyDescent="0.25">
      <c r="A102" s="127">
        <v>18.2</v>
      </c>
      <c r="B102" s="128" t="s">
        <v>520</v>
      </c>
      <c r="C102" s="130"/>
    </row>
    <row r="103" spans="1:3" ht="34.65" customHeight="1" x14ac:dyDescent="0.25">
      <c r="A103" s="127"/>
      <c r="B103" s="136" t="s">
        <v>311</v>
      </c>
      <c r="C103" s="126"/>
    </row>
    <row r="104" spans="1:3" ht="13" x14ac:dyDescent="0.25">
      <c r="A104" s="125">
        <v>19</v>
      </c>
      <c r="B104" s="125" t="s">
        <v>234</v>
      </c>
      <c r="C104" s="126"/>
    </row>
    <row r="105" spans="1:3" ht="13" x14ac:dyDescent="0.25">
      <c r="A105" s="127">
        <v>19.100000000000001</v>
      </c>
      <c r="B105" s="128" t="s">
        <v>523</v>
      </c>
      <c r="C105" s="130"/>
    </row>
    <row r="106" spans="1:3" ht="13" x14ac:dyDescent="0.25">
      <c r="A106" s="127">
        <v>19.2</v>
      </c>
      <c r="B106" s="128" t="s">
        <v>524</v>
      </c>
      <c r="C106" s="130"/>
    </row>
    <row r="107" spans="1:3" ht="34.4" customHeight="1" x14ac:dyDescent="0.25">
      <c r="A107" s="127"/>
      <c r="B107" s="136" t="s">
        <v>525</v>
      </c>
      <c r="C107" s="126"/>
    </row>
    <row r="108" spans="1:3" ht="13" x14ac:dyDescent="0.25">
      <c r="A108" s="125">
        <v>20</v>
      </c>
      <c r="B108" s="125" t="s">
        <v>235</v>
      </c>
      <c r="C108" s="126"/>
    </row>
    <row r="109" spans="1:3" ht="13" x14ac:dyDescent="0.25">
      <c r="A109" s="127">
        <v>20.100000000000001</v>
      </c>
      <c r="B109" s="128" t="s">
        <v>526</v>
      </c>
      <c r="C109" s="130"/>
    </row>
    <row r="110" spans="1:3" ht="13" x14ac:dyDescent="0.25">
      <c r="A110" s="127">
        <v>20.2</v>
      </c>
      <c r="B110" s="128" t="s">
        <v>527</v>
      </c>
      <c r="C110" s="130"/>
    </row>
    <row r="111" spans="1:3" ht="24.65" customHeight="1" x14ac:dyDescent="0.25">
      <c r="A111" s="127"/>
      <c r="B111" s="136" t="s">
        <v>528</v>
      </c>
      <c r="C111" s="126"/>
    </row>
    <row r="112" spans="1:3" ht="13" x14ac:dyDescent="0.25">
      <c r="A112" s="125">
        <v>21</v>
      </c>
      <c r="B112" s="125" t="s">
        <v>236</v>
      </c>
      <c r="C112" s="126"/>
    </row>
    <row r="113" spans="1:3" ht="13" x14ac:dyDescent="0.25">
      <c r="A113" s="127">
        <v>21.1</v>
      </c>
      <c r="B113" s="128" t="s">
        <v>237</v>
      </c>
      <c r="C113" s="130"/>
    </row>
    <row r="114" spans="1:3" ht="31.5" x14ac:dyDescent="0.25">
      <c r="A114" s="127"/>
      <c r="B114" s="136" t="s">
        <v>354</v>
      </c>
      <c r="C114" s="137"/>
    </row>
    <row r="115" spans="1:3" ht="13" x14ac:dyDescent="0.25">
      <c r="A115" s="125">
        <v>22</v>
      </c>
      <c r="B115" s="125" t="s">
        <v>238</v>
      </c>
      <c r="C115" s="138"/>
    </row>
    <row r="116" spans="1:3" ht="13" x14ac:dyDescent="0.25">
      <c r="A116" s="127">
        <v>22.1</v>
      </c>
      <c r="B116" s="128" t="s">
        <v>239</v>
      </c>
      <c r="C116" s="130"/>
    </row>
    <row r="117" spans="1:3" ht="42" x14ac:dyDescent="0.25">
      <c r="A117" s="127"/>
      <c r="B117" s="136" t="s">
        <v>529</v>
      </c>
      <c r="C117" s="126"/>
    </row>
    <row r="118" spans="1:3" ht="15.5" x14ac:dyDescent="0.25">
      <c r="A118" s="123" t="s">
        <v>240</v>
      </c>
      <c r="B118" s="123" t="s">
        <v>241</v>
      </c>
      <c r="C118" s="126"/>
    </row>
    <row r="119" spans="1:3" ht="13" x14ac:dyDescent="0.25">
      <c r="A119" s="125">
        <v>23</v>
      </c>
      <c r="B119" s="125" t="s">
        <v>242</v>
      </c>
      <c r="C119" s="126"/>
    </row>
    <row r="120" spans="1:3" ht="13" x14ac:dyDescent="0.25">
      <c r="A120" s="127">
        <v>23.1</v>
      </c>
      <c r="B120" s="128" t="s">
        <v>243</v>
      </c>
      <c r="C120" s="130"/>
    </row>
    <row r="121" spans="1:3" ht="13" x14ac:dyDescent="0.25">
      <c r="A121" s="127">
        <v>23.2</v>
      </c>
      <c r="B121" s="128" t="s">
        <v>244</v>
      </c>
      <c r="C121" s="130"/>
    </row>
    <row r="122" spans="1:3" ht="13" x14ac:dyDescent="0.25">
      <c r="A122" s="127">
        <v>23.3</v>
      </c>
      <c r="B122" s="128" t="s">
        <v>245</v>
      </c>
      <c r="C122" s="130"/>
    </row>
    <row r="123" spans="1:3" ht="13" x14ac:dyDescent="0.25">
      <c r="A123" s="127">
        <v>23.4</v>
      </c>
      <c r="B123" s="128" t="s">
        <v>246</v>
      </c>
      <c r="C123" s="130"/>
    </row>
    <row r="124" spans="1:3" ht="73.5" x14ac:dyDescent="0.25">
      <c r="A124" s="127"/>
      <c r="B124" s="136" t="s">
        <v>530</v>
      </c>
      <c r="C124" s="126"/>
    </row>
    <row r="125" spans="1:3" ht="13" x14ac:dyDescent="0.25">
      <c r="B125" s="214" t="s">
        <v>247</v>
      </c>
      <c r="C125" s="126"/>
    </row>
    <row r="126" spans="1:3" ht="26" x14ac:dyDescent="0.25">
      <c r="A126" s="125">
        <v>24</v>
      </c>
      <c r="B126" s="125" t="s">
        <v>341</v>
      </c>
      <c r="C126" s="126"/>
    </row>
    <row r="127" spans="1:3" ht="13" x14ac:dyDescent="0.25">
      <c r="A127" s="127">
        <v>24.1</v>
      </c>
      <c r="B127" s="128" t="s">
        <v>531</v>
      </c>
      <c r="C127" s="130"/>
    </row>
    <row r="128" spans="1:3" ht="24" customHeight="1" x14ac:dyDescent="0.25">
      <c r="A128" s="127"/>
      <c r="B128" s="136" t="s">
        <v>342</v>
      </c>
      <c r="C128" s="126"/>
    </row>
    <row r="129" spans="1:3" ht="13" x14ac:dyDescent="0.25">
      <c r="A129" s="125">
        <v>25</v>
      </c>
      <c r="B129" s="125" t="s">
        <v>343</v>
      </c>
      <c r="C129" s="126"/>
    </row>
    <row r="130" spans="1:3" ht="13" x14ac:dyDescent="0.25">
      <c r="A130" s="127">
        <v>25.1</v>
      </c>
      <c r="B130" s="128" t="s">
        <v>304</v>
      </c>
      <c r="C130" s="130"/>
    </row>
    <row r="131" spans="1:3" ht="13" x14ac:dyDescent="0.25">
      <c r="A131" s="127">
        <v>25.2</v>
      </c>
      <c r="B131" s="139" t="s">
        <v>305</v>
      </c>
      <c r="C131" s="130"/>
    </row>
    <row r="132" spans="1:3" ht="24.65" customHeight="1" x14ac:dyDescent="0.25">
      <c r="A132" s="127"/>
      <c r="B132" s="140" t="s">
        <v>312</v>
      </c>
      <c r="C132" s="126"/>
    </row>
    <row r="133" spans="1:3" ht="26" x14ac:dyDescent="0.25">
      <c r="A133" s="125">
        <v>26</v>
      </c>
      <c r="B133" s="125" t="s">
        <v>355</v>
      </c>
      <c r="C133" s="126"/>
    </row>
    <row r="134" spans="1:3" ht="26" x14ac:dyDescent="0.25">
      <c r="A134" s="127">
        <v>26.1</v>
      </c>
      <c r="B134" s="128" t="s">
        <v>532</v>
      </c>
      <c r="C134" s="130"/>
    </row>
    <row r="135" spans="1:3" ht="26" x14ac:dyDescent="0.25">
      <c r="A135" s="127">
        <v>26.2</v>
      </c>
      <c r="B135" s="128" t="s">
        <v>533</v>
      </c>
      <c r="C135" s="130"/>
    </row>
    <row r="136" spans="1:3" ht="88.4" customHeight="1" x14ac:dyDescent="0.25">
      <c r="A136" s="127"/>
      <c r="B136" s="136" t="s">
        <v>534</v>
      </c>
      <c r="C136" s="126"/>
    </row>
    <row r="137" spans="1:3" ht="13" x14ac:dyDescent="0.25">
      <c r="A137" s="125">
        <v>27</v>
      </c>
      <c r="B137" s="125" t="s">
        <v>248</v>
      </c>
      <c r="C137" s="126"/>
    </row>
    <row r="138" spans="1:3" ht="13" x14ac:dyDescent="0.25">
      <c r="A138" s="127">
        <v>27.1</v>
      </c>
      <c r="B138" s="128" t="s">
        <v>306</v>
      </c>
      <c r="C138" s="130"/>
    </row>
    <row r="139" spans="1:3" ht="24.65" customHeight="1" x14ac:dyDescent="0.25">
      <c r="A139" s="127"/>
      <c r="B139" s="136" t="s">
        <v>313</v>
      </c>
      <c r="C139" s="126"/>
    </row>
    <row r="140" spans="1:3" ht="13" x14ac:dyDescent="0.25">
      <c r="A140" s="125">
        <v>28</v>
      </c>
      <c r="B140" s="125" t="s">
        <v>249</v>
      </c>
      <c r="C140" s="126"/>
    </row>
    <row r="141" spans="1:3" ht="13" x14ac:dyDescent="0.25">
      <c r="A141" s="127">
        <v>28.1</v>
      </c>
      <c r="B141" s="128" t="s">
        <v>306</v>
      </c>
      <c r="C141" s="130"/>
    </row>
    <row r="142" spans="1:3" ht="24.65" customHeight="1" x14ac:dyDescent="0.25">
      <c r="A142" s="127"/>
      <c r="B142" s="136" t="s">
        <v>314</v>
      </c>
      <c r="C142" s="126"/>
    </row>
    <row r="143" spans="1:3" ht="13" x14ac:dyDescent="0.25">
      <c r="A143" s="125">
        <v>29</v>
      </c>
      <c r="B143" s="125" t="s">
        <v>250</v>
      </c>
      <c r="C143" s="126"/>
    </row>
    <row r="144" spans="1:3" ht="13" x14ac:dyDescent="0.25">
      <c r="A144" s="127">
        <v>29.1</v>
      </c>
      <c r="B144" s="128" t="s">
        <v>251</v>
      </c>
      <c r="C144" s="130"/>
    </row>
    <row r="145" spans="1:3" ht="13" x14ac:dyDescent="0.25">
      <c r="A145" s="127">
        <v>29.2</v>
      </c>
      <c r="B145" s="128" t="s">
        <v>252</v>
      </c>
      <c r="C145" s="130"/>
    </row>
    <row r="146" spans="1:3" ht="34.65" customHeight="1" x14ac:dyDescent="0.25">
      <c r="A146" s="127"/>
      <c r="B146" s="136" t="s">
        <v>315</v>
      </c>
      <c r="C146" s="132"/>
    </row>
    <row r="147" spans="1:3" ht="13" x14ac:dyDescent="0.25">
      <c r="A147" s="127"/>
      <c r="B147" s="125" t="s">
        <v>253</v>
      </c>
      <c r="C147" s="133"/>
    </row>
    <row r="148" spans="1:3" ht="13" x14ac:dyDescent="0.25">
      <c r="A148" s="125">
        <v>30</v>
      </c>
      <c r="B148" s="125" t="s">
        <v>254</v>
      </c>
      <c r="C148" s="126"/>
    </row>
    <row r="149" spans="1:3" ht="13" x14ac:dyDescent="0.25">
      <c r="A149" s="127">
        <v>30.1</v>
      </c>
      <c r="B149" s="128" t="s">
        <v>344</v>
      </c>
      <c r="C149" s="130"/>
    </row>
    <row r="150" spans="1:3" ht="23.4" customHeight="1" x14ac:dyDescent="0.25">
      <c r="A150" s="127"/>
      <c r="B150" s="136" t="s">
        <v>316</v>
      </c>
      <c r="C150" s="126"/>
    </row>
    <row r="151" spans="1:3" ht="13" x14ac:dyDescent="0.25">
      <c r="A151" s="125">
        <v>31</v>
      </c>
      <c r="B151" s="125" t="s">
        <v>255</v>
      </c>
      <c r="C151" s="126"/>
    </row>
    <row r="152" spans="1:3" ht="13" x14ac:dyDescent="0.25">
      <c r="A152" s="127">
        <v>31.1</v>
      </c>
      <c r="B152" s="128" t="s">
        <v>356</v>
      </c>
      <c r="C152" s="130"/>
    </row>
    <row r="153" spans="1:3" ht="13" x14ac:dyDescent="0.25">
      <c r="A153" s="127">
        <v>31.2</v>
      </c>
      <c r="B153" s="128" t="s">
        <v>357</v>
      </c>
      <c r="C153" s="130"/>
    </row>
    <row r="154" spans="1:3" ht="44.4" customHeight="1" x14ac:dyDescent="0.25">
      <c r="A154" s="127"/>
      <c r="B154" s="136" t="s">
        <v>535</v>
      </c>
      <c r="C154" s="126"/>
    </row>
    <row r="155" spans="1:3" ht="13" x14ac:dyDescent="0.25">
      <c r="A155" s="125">
        <v>32</v>
      </c>
      <c r="B155" s="125" t="s">
        <v>256</v>
      </c>
      <c r="C155" s="126"/>
    </row>
    <row r="156" spans="1:3" ht="13" x14ac:dyDescent="0.25">
      <c r="A156" s="127">
        <v>32.1</v>
      </c>
      <c r="B156" s="128" t="s">
        <v>358</v>
      </c>
      <c r="C156" s="130"/>
    </row>
    <row r="157" spans="1:3" ht="24" customHeight="1" x14ac:dyDescent="0.25">
      <c r="A157" s="127"/>
      <c r="B157" s="136" t="s">
        <v>536</v>
      </c>
      <c r="C157" s="126"/>
    </row>
    <row r="158" spans="1:3" ht="13" x14ac:dyDescent="0.25">
      <c r="A158" s="125">
        <v>33</v>
      </c>
      <c r="B158" s="125" t="s">
        <v>257</v>
      </c>
      <c r="C158" s="126"/>
    </row>
    <row r="159" spans="1:3" ht="13" x14ac:dyDescent="0.25">
      <c r="A159" s="127">
        <v>33.1</v>
      </c>
      <c r="B159" s="128" t="s">
        <v>258</v>
      </c>
      <c r="C159" s="130"/>
    </row>
    <row r="160" spans="1:3" ht="54.65" customHeight="1" x14ac:dyDescent="0.25">
      <c r="A160" s="127"/>
      <c r="B160" s="136" t="s">
        <v>317</v>
      </c>
      <c r="C160" s="126"/>
    </row>
    <row r="161" spans="1:3" ht="13" x14ac:dyDescent="0.25">
      <c r="A161" s="125">
        <v>34</v>
      </c>
      <c r="B161" s="125" t="s">
        <v>259</v>
      </c>
      <c r="C161" s="126"/>
    </row>
    <row r="162" spans="1:3" ht="13" x14ac:dyDescent="0.25">
      <c r="A162" s="127">
        <v>34.1</v>
      </c>
      <c r="B162" s="128" t="s">
        <v>537</v>
      </c>
      <c r="C162" s="130"/>
    </row>
    <row r="163" spans="1:3" ht="23.4" customHeight="1" x14ac:dyDescent="0.25">
      <c r="A163" s="127"/>
      <c r="B163" s="136" t="s">
        <v>538</v>
      </c>
      <c r="C163" s="126"/>
    </row>
    <row r="164" spans="1:3" ht="13" x14ac:dyDescent="0.25">
      <c r="A164" s="125">
        <v>35</v>
      </c>
      <c r="B164" s="125" t="s">
        <v>260</v>
      </c>
      <c r="C164" s="126"/>
    </row>
    <row r="165" spans="1:3" ht="13" x14ac:dyDescent="0.25">
      <c r="A165" s="127">
        <v>35.1</v>
      </c>
      <c r="B165" s="128" t="s">
        <v>539</v>
      </c>
      <c r="C165" s="130"/>
    </row>
    <row r="166" spans="1:3" ht="45.65" customHeight="1" x14ac:dyDescent="0.25">
      <c r="A166" s="127"/>
      <c r="B166" s="136" t="s">
        <v>318</v>
      </c>
      <c r="C166" s="126"/>
    </row>
    <row r="167" spans="1:3" ht="13" x14ac:dyDescent="0.25">
      <c r="A167" s="125">
        <v>36</v>
      </c>
      <c r="B167" s="125" t="s">
        <v>261</v>
      </c>
      <c r="C167" s="126"/>
    </row>
    <row r="168" spans="1:3" ht="26" x14ac:dyDescent="0.25">
      <c r="A168" s="127">
        <v>36.1</v>
      </c>
      <c r="B168" s="128" t="s">
        <v>540</v>
      </c>
      <c r="C168" s="130"/>
    </row>
    <row r="169" spans="1:3" ht="25.65" customHeight="1" x14ac:dyDescent="0.25">
      <c r="A169" s="127"/>
      <c r="B169" s="136" t="s">
        <v>319</v>
      </c>
      <c r="C169" s="126"/>
    </row>
    <row r="170" spans="1:3" ht="13" x14ac:dyDescent="0.25">
      <c r="A170" s="125">
        <v>37</v>
      </c>
      <c r="B170" s="125" t="s">
        <v>268</v>
      </c>
      <c r="C170" s="126"/>
    </row>
    <row r="171" spans="1:3" ht="13" x14ac:dyDescent="0.25">
      <c r="A171" s="127">
        <v>37.1</v>
      </c>
      <c r="B171" s="128" t="s">
        <v>541</v>
      </c>
      <c r="C171" s="130"/>
    </row>
    <row r="172" spans="1:3" ht="21" x14ac:dyDescent="0.25">
      <c r="A172" s="127"/>
      <c r="B172" s="136" t="s">
        <v>542</v>
      </c>
      <c r="C172" s="126"/>
    </row>
    <row r="173" spans="1:3" ht="13" x14ac:dyDescent="0.25">
      <c r="A173" s="125">
        <v>38</v>
      </c>
      <c r="B173" s="125" t="s">
        <v>262</v>
      </c>
      <c r="C173" s="126"/>
    </row>
    <row r="174" spans="1:3" ht="26" x14ac:dyDescent="0.25">
      <c r="A174" s="127">
        <v>38.1</v>
      </c>
      <c r="B174" s="128" t="s">
        <v>320</v>
      </c>
      <c r="C174" s="130"/>
    </row>
    <row r="175" spans="1:3" ht="13" x14ac:dyDescent="0.25">
      <c r="A175" s="127">
        <v>38.200000000000003</v>
      </c>
      <c r="B175" s="128" t="s">
        <v>359</v>
      </c>
      <c r="C175" s="130"/>
    </row>
    <row r="176" spans="1:3" ht="13" x14ac:dyDescent="0.25">
      <c r="A176" s="125">
        <v>39</v>
      </c>
      <c r="B176" s="125" t="s">
        <v>444</v>
      </c>
      <c r="C176" s="126"/>
    </row>
    <row r="177" spans="1:3" ht="13" x14ac:dyDescent="0.25">
      <c r="A177" s="127">
        <v>39.1</v>
      </c>
      <c r="B177" s="128" t="s">
        <v>360</v>
      </c>
      <c r="C177" s="130"/>
    </row>
    <row r="178" spans="1:3" ht="33.65" customHeight="1" x14ac:dyDescent="0.25">
      <c r="A178" s="127"/>
      <c r="B178" s="136" t="s">
        <v>361</v>
      </c>
      <c r="C178" s="132"/>
    </row>
    <row r="179" spans="1:3" ht="15.5" x14ac:dyDescent="0.25">
      <c r="A179" s="123" t="s">
        <v>264</v>
      </c>
      <c r="B179" s="123" t="s">
        <v>263</v>
      </c>
      <c r="C179" s="133"/>
    </row>
    <row r="180" spans="1:3" ht="13" x14ac:dyDescent="0.25">
      <c r="A180" s="127"/>
      <c r="B180" s="125" t="s">
        <v>265</v>
      </c>
      <c r="C180" s="126"/>
    </row>
    <row r="181" spans="1:3" ht="13" x14ac:dyDescent="0.25">
      <c r="A181" s="125">
        <v>40</v>
      </c>
      <c r="B181" s="125" t="s">
        <v>347</v>
      </c>
      <c r="C181" s="126"/>
    </row>
    <row r="182" spans="1:3" ht="13" x14ac:dyDescent="0.25">
      <c r="A182" s="127">
        <v>40.1</v>
      </c>
      <c r="B182" s="128" t="s">
        <v>362</v>
      </c>
      <c r="C182" s="130"/>
    </row>
    <row r="183" spans="1:3" ht="31.5" x14ac:dyDescent="0.25">
      <c r="A183" s="127"/>
      <c r="B183" s="136" t="s">
        <v>363</v>
      </c>
      <c r="C183" s="126"/>
    </row>
    <row r="184" spans="1:3" ht="13" x14ac:dyDescent="0.25">
      <c r="A184" s="125">
        <v>41</v>
      </c>
      <c r="B184" s="125" t="s">
        <v>348</v>
      </c>
      <c r="C184" s="126"/>
    </row>
    <row r="185" spans="1:3" ht="52" x14ac:dyDescent="0.25">
      <c r="A185" s="127">
        <v>41.1</v>
      </c>
      <c r="B185" s="128" t="s">
        <v>364</v>
      </c>
      <c r="C185" s="130"/>
    </row>
    <row r="186" spans="1:3" ht="52" x14ac:dyDescent="0.25">
      <c r="A186" s="127">
        <v>41.2</v>
      </c>
      <c r="B186" s="128" t="s">
        <v>365</v>
      </c>
      <c r="C186" s="130"/>
    </row>
    <row r="187" spans="1:3" ht="52" x14ac:dyDescent="0.25">
      <c r="A187" s="127">
        <v>41.3</v>
      </c>
      <c r="B187" s="128" t="s">
        <v>366</v>
      </c>
      <c r="C187" s="130"/>
    </row>
    <row r="188" spans="1:3" ht="21" x14ac:dyDescent="0.25">
      <c r="A188" s="127"/>
      <c r="B188" s="136" t="s">
        <v>367</v>
      </c>
      <c r="C188" s="126"/>
    </row>
    <row r="189" spans="1:3" ht="13" x14ac:dyDescent="0.25">
      <c r="A189" s="125">
        <v>42</v>
      </c>
      <c r="B189" s="125" t="s">
        <v>349</v>
      </c>
      <c r="C189" s="126"/>
    </row>
    <row r="190" spans="1:3" ht="26" x14ac:dyDescent="0.25">
      <c r="A190" s="127">
        <v>42.1</v>
      </c>
      <c r="B190" s="128" t="s">
        <v>368</v>
      </c>
      <c r="C190" s="130"/>
    </row>
    <row r="191" spans="1:3" ht="26" x14ac:dyDescent="0.25">
      <c r="A191" s="127">
        <v>42.2</v>
      </c>
      <c r="B191" s="128" t="s">
        <v>370</v>
      </c>
      <c r="C191" s="130"/>
    </row>
    <row r="192" spans="1:3" ht="26" x14ac:dyDescent="0.25">
      <c r="A192" s="127">
        <v>42.3</v>
      </c>
      <c r="B192" s="128" t="s">
        <v>369</v>
      </c>
      <c r="C192" s="130"/>
    </row>
    <row r="193" spans="1:5" ht="21" x14ac:dyDescent="0.25">
      <c r="A193" s="127"/>
      <c r="B193" s="136" t="s">
        <v>371</v>
      </c>
      <c r="C193" s="126"/>
    </row>
    <row r="194" spans="1:5" ht="13" x14ac:dyDescent="0.25">
      <c r="A194" s="125">
        <v>43</v>
      </c>
      <c r="B194" s="125" t="s">
        <v>350</v>
      </c>
      <c r="C194" s="126"/>
    </row>
    <row r="195" spans="1:5" ht="13" x14ac:dyDescent="0.25">
      <c r="A195" s="127">
        <v>43.1</v>
      </c>
      <c r="B195" s="128" t="s">
        <v>266</v>
      </c>
      <c r="C195" s="130"/>
    </row>
    <row r="196" spans="1:5" ht="13" x14ac:dyDescent="0.25">
      <c r="A196" s="127">
        <v>43.2</v>
      </c>
      <c r="B196" s="128" t="s">
        <v>372</v>
      </c>
      <c r="C196" s="130"/>
    </row>
    <row r="197" spans="1:5" ht="46.4" customHeight="1" x14ac:dyDescent="0.25">
      <c r="A197" s="127"/>
      <c r="B197" s="136" t="s">
        <v>373</v>
      </c>
      <c r="C197" s="126"/>
    </row>
    <row r="198" spans="1:5" ht="13" x14ac:dyDescent="0.25">
      <c r="A198" s="125">
        <v>44</v>
      </c>
      <c r="B198" s="125" t="s">
        <v>543</v>
      </c>
      <c r="C198" s="126"/>
    </row>
    <row r="199" spans="1:5" ht="26" x14ac:dyDescent="0.25">
      <c r="A199" s="127">
        <v>44.1</v>
      </c>
      <c r="B199" s="128" t="s">
        <v>374</v>
      </c>
      <c r="C199" s="130"/>
    </row>
    <row r="200" spans="1:5" ht="26" x14ac:dyDescent="0.25">
      <c r="A200" s="127">
        <v>44.2</v>
      </c>
      <c r="B200" s="128" t="s">
        <v>375</v>
      </c>
      <c r="C200" s="130"/>
    </row>
    <row r="201" spans="1:5" ht="26" x14ac:dyDescent="0.25">
      <c r="A201" s="127">
        <v>44.3</v>
      </c>
      <c r="B201" s="128" t="s">
        <v>376</v>
      </c>
      <c r="C201" s="130"/>
    </row>
    <row r="202" spans="1:5" ht="52.5" x14ac:dyDescent="0.25">
      <c r="A202" s="127"/>
      <c r="B202" s="136" t="s">
        <v>377</v>
      </c>
      <c r="C202" s="126"/>
      <c r="E202" s="23"/>
    </row>
    <row r="203" spans="1:5" ht="13" x14ac:dyDescent="0.25">
      <c r="A203" s="125">
        <v>45</v>
      </c>
      <c r="B203" s="125" t="s">
        <v>351</v>
      </c>
      <c r="C203" s="126"/>
    </row>
    <row r="204" spans="1:5" ht="26" x14ac:dyDescent="0.25">
      <c r="A204" s="127">
        <v>45.1</v>
      </c>
      <c r="B204" s="128" t="s">
        <v>378</v>
      </c>
      <c r="C204" s="130"/>
    </row>
    <row r="205" spans="1:5" ht="26" x14ac:dyDescent="0.25">
      <c r="A205" s="127">
        <v>45.2</v>
      </c>
      <c r="B205" s="128" t="s">
        <v>379</v>
      </c>
      <c r="C205" s="130"/>
    </row>
    <row r="206" spans="1:5" ht="26" x14ac:dyDescent="0.25">
      <c r="A206" s="127">
        <v>45.3</v>
      </c>
      <c r="B206" s="128" t="s">
        <v>380</v>
      </c>
      <c r="C206" s="130"/>
    </row>
    <row r="207" spans="1:5" ht="35.4" customHeight="1" x14ac:dyDescent="0.25">
      <c r="A207" s="127"/>
      <c r="B207" s="136" t="s">
        <v>381</v>
      </c>
      <c r="C207" s="137"/>
    </row>
    <row r="208" spans="1:5" ht="13" x14ac:dyDescent="0.25">
      <c r="A208" s="125">
        <v>46</v>
      </c>
      <c r="B208" s="125" t="s">
        <v>382</v>
      </c>
      <c r="C208" s="138"/>
    </row>
    <row r="209" spans="1:3" ht="26" x14ac:dyDescent="0.25">
      <c r="A209" s="127">
        <v>46.1</v>
      </c>
      <c r="B209" s="128" t="s">
        <v>383</v>
      </c>
      <c r="C209" s="130"/>
    </row>
    <row r="210" spans="1:3" ht="13" x14ac:dyDescent="0.25">
      <c r="A210" s="127">
        <v>46.2</v>
      </c>
      <c r="B210" s="128" t="s">
        <v>384</v>
      </c>
      <c r="C210" s="130"/>
    </row>
    <row r="211" spans="1:3" ht="21" x14ac:dyDescent="0.25">
      <c r="A211" s="127"/>
      <c r="B211" s="136" t="s">
        <v>544</v>
      </c>
      <c r="C211" s="141"/>
    </row>
    <row r="212" spans="1:3" ht="13" x14ac:dyDescent="0.25">
      <c r="A212" s="125">
        <v>47</v>
      </c>
      <c r="B212" s="125" t="s">
        <v>385</v>
      </c>
      <c r="C212" s="142"/>
    </row>
    <row r="213" spans="1:3" ht="13" x14ac:dyDescent="0.25">
      <c r="A213" s="127">
        <v>47.1</v>
      </c>
      <c r="B213" s="128" t="s">
        <v>386</v>
      </c>
      <c r="C213" s="130"/>
    </row>
    <row r="214" spans="1:3" ht="21" x14ac:dyDescent="0.25">
      <c r="A214" s="127"/>
      <c r="B214" s="136" t="s">
        <v>545</v>
      </c>
      <c r="C214" s="126"/>
    </row>
    <row r="215" spans="1:3" ht="13" x14ac:dyDescent="0.25">
      <c r="A215" s="125">
        <v>48</v>
      </c>
      <c r="B215" s="125" t="s">
        <v>387</v>
      </c>
      <c r="C215" s="126"/>
    </row>
    <row r="216" spans="1:3" ht="13" x14ac:dyDescent="0.25">
      <c r="A216" s="127">
        <v>48.1</v>
      </c>
      <c r="B216" s="128" t="s">
        <v>546</v>
      </c>
      <c r="C216" s="130"/>
    </row>
    <row r="217" spans="1:3" ht="21" x14ac:dyDescent="0.25">
      <c r="A217" s="127"/>
      <c r="B217" s="136" t="s">
        <v>547</v>
      </c>
      <c r="C217" s="143"/>
    </row>
    <row r="218" spans="1:3" ht="13" x14ac:dyDescent="0.25">
      <c r="A218" s="127"/>
      <c r="B218" s="125" t="s">
        <v>267</v>
      </c>
      <c r="C218" s="143"/>
    </row>
    <row r="219" spans="1:3" ht="13" x14ac:dyDescent="0.25">
      <c r="A219" s="125">
        <v>49</v>
      </c>
      <c r="B219" s="125" t="s">
        <v>389</v>
      </c>
      <c r="C219" s="126"/>
    </row>
    <row r="220" spans="1:3" ht="13" x14ac:dyDescent="0.25">
      <c r="A220" s="127">
        <v>49.1</v>
      </c>
      <c r="B220" s="128" t="s">
        <v>390</v>
      </c>
      <c r="C220" s="130"/>
    </row>
    <row r="221" spans="1:3" ht="13" x14ac:dyDescent="0.25">
      <c r="A221" s="127">
        <v>49.2</v>
      </c>
      <c r="B221" s="128" t="s">
        <v>391</v>
      </c>
      <c r="C221" s="130"/>
    </row>
    <row r="222" spans="1:3" ht="26" x14ac:dyDescent="0.25">
      <c r="A222" s="127">
        <v>49.3</v>
      </c>
      <c r="B222" s="128" t="s">
        <v>392</v>
      </c>
      <c r="C222" s="130"/>
    </row>
    <row r="223" spans="1:3" ht="42" x14ac:dyDescent="0.25">
      <c r="A223" s="127"/>
      <c r="B223" s="136" t="s">
        <v>393</v>
      </c>
      <c r="C223" s="126"/>
    </row>
    <row r="224" spans="1:3" ht="13" x14ac:dyDescent="0.25">
      <c r="A224" s="125">
        <v>50</v>
      </c>
      <c r="B224" s="125" t="s">
        <v>269</v>
      </c>
      <c r="C224" s="126"/>
    </row>
    <row r="225" spans="1:3" ht="13" x14ac:dyDescent="0.25">
      <c r="A225" s="127">
        <v>50.1</v>
      </c>
      <c r="B225" s="128" t="s">
        <v>394</v>
      </c>
      <c r="C225" s="130"/>
    </row>
    <row r="226" spans="1:3" ht="13" x14ac:dyDescent="0.25">
      <c r="A226" s="127">
        <v>50.2</v>
      </c>
      <c r="B226" s="128" t="s">
        <v>395</v>
      </c>
      <c r="C226" s="130"/>
    </row>
    <row r="227" spans="1:3" ht="35.4" customHeight="1" x14ac:dyDescent="0.25">
      <c r="A227" s="127"/>
      <c r="B227" s="136" t="s">
        <v>321</v>
      </c>
      <c r="C227" s="126"/>
    </row>
    <row r="228" spans="1:3" ht="13" x14ac:dyDescent="0.25">
      <c r="A228" s="125">
        <v>51</v>
      </c>
      <c r="B228" s="125" t="s">
        <v>270</v>
      </c>
      <c r="C228" s="126"/>
    </row>
    <row r="229" spans="1:3" ht="13" x14ac:dyDescent="0.25">
      <c r="A229" s="127">
        <v>51.1</v>
      </c>
      <c r="B229" s="128" t="s">
        <v>396</v>
      </c>
      <c r="C229" s="130"/>
    </row>
    <row r="230" spans="1:3" ht="13" x14ac:dyDescent="0.25">
      <c r="A230" s="127">
        <v>51.2</v>
      </c>
      <c r="B230" s="128" t="s">
        <v>397</v>
      </c>
      <c r="C230" s="130"/>
    </row>
    <row r="231" spans="1:3" ht="55.65" customHeight="1" x14ac:dyDescent="0.25">
      <c r="A231" s="127"/>
      <c r="B231" s="136" t="s">
        <v>322</v>
      </c>
      <c r="C231" s="126"/>
    </row>
    <row r="232" spans="1:3" ht="13" x14ac:dyDescent="0.25">
      <c r="A232" s="125">
        <v>52</v>
      </c>
      <c r="B232" s="125" t="s">
        <v>398</v>
      </c>
      <c r="C232" s="126"/>
    </row>
    <row r="233" spans="1:3" ht="13" x14ac:dyDescent="0.25">
      <c r="A233" s="127">
        <v>52.1</v>
      </c>
      <c r="B233" s="128" t="s">
        <v>399</v>
      </c>
      <c r="C233" s="130"/>
    </row>
    <row r="234" spans="1:3" ht="13" x14ac:dyDescent="0.25">
      <c r="A234" s="127">
        <v>52.2</v>
      </c>
      <c r="B234" s="128" t="s">
        <v>400</v>
      </c>
      <c r="C234" s="130"/>
    </row>
    <row r="235" spans="1:3" ht="24.65" customHeight="1" x14ac:dyDescent="0.25">
      <c r="A235" s="127"/>
      <c r="B235" s="136" t="s">
        <v>401</v>
      </c>
      <c r="C235" s="126"/>
    </row>
    <row r="236" spans="1:3" ht="13" x14ac:dyDescent="0.25">
      <c r="A236" s="125">
        <v>53</v>
      </c>
      <c r="B236" s="125" t="s">
        <v>271</v>
      </c>
      <c r="C236" s="126"/>
    </row>
    <row r="237" spans="1:3" ht="13" x14ac:dyDescent="0.25">
      <c r="A237" s="127">
        <v>53.1</v>
      </c>
      <c r="B237" s="128" t="s">
        <v>402</v>
      </c>
      <c r="C237" s="130"/>
    </row>
    <row r="238" spans="1:3" ht="13" x14ac:dyDescent="0.25">
      <c r="A238" s="127">
        <v>53.2</v>
      </c>
      <c r="B238" s="128" t="s">
        <v>403</v>
      </c>
      <c r="C238" s="130"/>
    </row>
    <row r="239" spans="1:3" ht="13" x14ac:dyDescent="0.25">
      <c r="A239" s="127">
        <v>53.3</v>
      </c>
      <c r="B239" s="128" t="s">
        <v>404</v>
      </c>
      <c r="C239" s="130"/>
    </row>
    <row r="240" spans="1:3" ht="13" x14ac:dyDescent="0.25">
      <c r="A240" s="127"/>
      <c r="B240" s="136" t="s">
        <v>548</v>
      </c>
      <c r="C240" s="126"/>
    </row>
    <row r="241" spans="1:3" ht="13" x14ac:dyDescent="0.25">
      <c r="A241" s="125">
        <v>54</v>
      </c>
      <c r="B241" s="125" t="s">
        <v>272</v>
      </c>
      <c r="C241" s="126"/>
    </row>
    <row r="242" spans="1:3" ht="13" x14ac:dyDescent="0.25">
      <c r="A242" s="127">
        <v>54.1</v>
      </c>
      <c r="B242" s="128" t="s">
        <v>405</v>
      </c>
      <c r="C242" s="130"/>
    </row>
    <row r="243" spans="1:3" ht="21" x14ac:dyDescent="0.25">
      <c r="A243" s="127"/>
      <c r="B243" s="136" t="s">
        <v>406</v>
      </c>
      <c r="C243" s="126"/>
    </row>
    <row r="244" spans="1:3" ht="13" x14ac:dyDescent="0.25">
      <c r="A244" s="125">
        <v>55</v>
      </c>
      <c r="B244" s="125" t="s">
        <v>273</v>
      </c>
      <c r="C244" s="126"/>
    </row>
    <row r="245" spans="1:3" ht="13" x14ac:dyDescent="0.25">
      <c r="A245" s="127">
        <v>55.1</v>
      </c>
      <c r="B245" s="128" t="s">
        <v>952</v>
      </c>
      <c r="C245" s="130"/>
    </row>
    <row r="246" spans="1:3" ht="13" x14ac:dyDescent="0.25">
      <c r="A246" s="127"/>
      <c r="B246" s="136" t="s">
        <v>324</v>
      </c>
      <c r="C246" s="137"/>
    </row>
    <row r="247" spans="1:3" ht="13" x14ac:dyDescent="0.25">
      <c r="A247" s="125">
        <v>56</v>
      </c>
      <c r="B247" s="125" t="s">
        <v>274</v>
      </c>
      <c r="C247" s="138"/>
    </row>
    <row r="248" spans="1:3" ht="15" x14ac:dyDescent="0.25">
      <c r="A248" s="127">
        <v>56.1</v>
      </c>
      <c r="B248" s="128" t="s">
        <v>475</v>
      </c>
      <c r="C248" s="130"/>
    </row>
    <row r="249" spans="1:3" ht="15" x14ac:dyDescent="0.25">
      <c r="A249" s="127">
        <v>56.2</v>
      </c>
      <c r="B249" s="128" t="s">
        <v>476</v>
      </c>
      <c r="C249" s="130"/>
    </row>
    <row r="250" spans="1:3" ht="33" x14ac:dyDescent="0.25">
      <c r="A250" s="127"/>
      <c r="B250" s="136" t="s">
        <v>953</v>
      </c>
      <c r="C250" s="143"/>
    </row>
    <row r="251" spans="1:3" ht="13" x14ac:dyDescent="0.25">
      <c r="A251" s="125">
        <v>57</v>
      </c>
      <c r="B251" s="125" t="s">
        <v>407</v>
      </c>
      <c r="C251" s="142"/>
    </row>
    <row r="252" spans="1:3" ht="13" x14ac:dyDescent="0.25">
      <c r="A252" s="127">
        <v>57.1</v>
      </c>
      <c r="B252" s="128" t="s">
        <v>388</v>
      </c>
      <c r="C252" s="130"/>
    </row>
    <row r="253" spans="1:3" ht="21" x14ac:dyDescent="0.25">
      <c r="A253" s="127"/>
      <c r="B253" s="136" t="s">
        <v>549</v>
      </c>
      <c r="C253" s="143"/>
    </row>
    <row r="254" spans="1:3" ht="13" x14ac:dyDescent="0.25">
      <c r="A254" s="127"/>
      <c r="B254" s="125" t="s">
        <v>275</v>
      </c>
      <c r="C254" s="143"/>
    </row>
    <row r="255" spans="1:3" ht="26" x14ac:dyDescent="0.25">
      <c r="A255" s="125">
        <v>58</v>
      </c>
      <c r="B255" s="125" t="s">
        <v>550</v>
      </c>
      <c r="C255" s="142"/>
    </row>
    <row r="256" spans="1:3" ht="28" x14ac:dyDescent="0.25">
      <c r="A256" s="127">
        <v>58.1</v>
      </c>
      <c r="B256" s="128" t="s">
        <v>551</v>
      </c>
      <c r="C256" s="130"/>
    </row>
    <row r="257" spans="1:3" ht="57" customHeight="1" x14ac:dyDescent="0.25">
      <c r="A257" s="127"/>
      <c r="B257" s="136" t="s">
        <v>954</v>
      </c>
      <c r="C257" s="126"/>
    </row>
    <row r="258" spans="1:3" ht="26" x14ac:dyDescent="0.25">
      <c r="A258" s="125">
        <v>59</v>
      </c>
      <c r="B258" s="125" t="s">
        <v>552</v>
      </c>
      <c r="C258" s="126"/>
    </row>
    <row r="259" spans="1:3" ht="13" x14ac:dyDescent="0.25">
      <c r="A259" s="127">
        <v>59.1</v>
      </c>
      <c r="B259" s="128" t="s">
        <v>276</v>
      </c>
      <c r="C259" s="130"/>
    </row>
    <row r="260" spans="1:3" ht="13" x14ac:dyDescent="0.25">
      <c r="A260" s="127">
        <v>59.2</v>
      </c>
      <c r="B260" s="128" t="s">
        <v>277</v>
      </c>
      <c r="C260" s="130"/>
    </row>
    <row r="261" spans="1:3" ht="24" customHeight="1" x14ac:dyDescent="0.25">
      <c r="A261" s="127"/>
      <c r="B261" s="136" t="s">
        <v>553</v>
      </c>
      <c r="C261" s="126"/>
    </row>
    <row r="262" spans="1:3" ht="13" x14ac:dyDescent="0.25">
      <c r="A262" s="125">
        <v>60</v>
      </c>
      <c r="B262" s="125" t="s">
        <v>278</v>
      </c>
      <c r="C262" s="126"/>
    </row>
    <row r="263" spans="1:3" ht="13" x14ac:dyDescent="0.25">
      <c r="A263" s="127">
        <v>60.1</v>
      </c>
      <c r="B263" s="128" t="s">
        <v>408</v>
      </c>
      <c r="C263" s="130"/>
    </row>
    <row r="264" spans="1:3" ht="13" x14ac:dyDescent="0.25">
      <c r="A264" s="127"/>
      <c r="B264" s="136" t="s">
        <v>325</v>
      </c>
      <c r="C264" s="126"/>
    </row>
    <row r="265" spans="1:3" ht="13" x14ac:dyDescent="0.25">
      <c r="A265" s="125">
        <v>61</v>
      </c>
      <c r="B265" s="125" t="s">
        <v>279</v>
      </c>
      <c r="C265" s="126"/>
    </row>
    <row r="266" spans="1:3" ht="13" x14ac:dyDescent="0.25">
      <c r="A266" s="127">
        <v>61.1</v>
      </c>
      <c r="B266" s="128" t="s">
        <v>280</v>
      </c>
      <c r="C266" s="130"/>
    </row>
    <row r="267" spans="1:3" ht="13" x14ac:dyDescent="0.25">
      <c r="A267" s="127">
        <v>61.2</v>
      </c>
      <c r="B267" s="128" t="s">
        <v>281</v>
      </c>
      <c r="C267" s="130"/>
    </row>
    <row r="268" spans="1:3" ht="36.65" customHeight="1" x14ac:dyDescent="0.25">
      <c r="A268" s="127"/>
      <c r="B268" s="136" t="s">
        <v>409</v>
      </c>
      <c r="C268" s="126"/>
    </row>
    <row r="269" spans="1:3" ht="13" x14ac:dyDescent="0.25">
      <c r="A269" s="125">
        <v>62</v>
      </c>
      <c r="B269" s="125" t="s">
        <v>282</v>
      </c>
      <c r="C269" s="126"/>
    </row>
    <row r="270" spans="1:3" ht="13" x14ac:dyDescent="0.25">
      <c r="A270" s="127">
        <v>62.1</v>
      </c>
      <c r="B270" s="128" t="s">
        <v>283</v>
      </c>
      <c r="C270" s="130"/>
    </row>
    <row r="271" spans="1:3" ht="13" x14ac:dyDescent="0.25">
      <c r="A271" s="127">
        <v>62.2</v>
      </c>
      <c r="B271" s="128" t="s">
        <v>284</v>
      </c>
      <c r="C271" s="130"/>
    </row>
    <row r="272" spans="1:3" ht="13" x14ac:dyDescent="0.25">
      <c r="A272" s="127"/>
      <c r="B272" s="136" t="s">
        <v>410</v>
      </c>
      <c r="C272" s="144"/>
    </row>
  </sheetData>
  <sheetProtection sheet="1" selectLockedCells="1"/>
  <mergeCells count="1">
    <mergeCell ref="A11:C17"/>
  </mergeCells>
  <dataValidations xWindow="1144" yWindow="1066" count="4">
    <dataValidation allowBlank="1" showInputMessage="1" showErrorMessage="1" promptTitle="Automatische Übertragung" prompt="Bitte alle Flächen auf Seite &quot;Flächen und ÖA&quot; ausfüllen." sqref="C25:C32" xr:uid="{00000000-0002-0000-0500-000000000000}"/>
    <dataValidation allowBlank="1" showInputMessage="1" showErrorMessage="1" promptTitle="x eingeben" prompt="Wenn die Massnahme erfüllt ist, dann ein &quot;x&quot; eingeben." sqref="C91" xr:uid="{00000000-0002-0000-0500-000001000000}"/>
    <dataValidation type="list" allowBlank="1" showDropDown="1" showInputMessage="1" showErrorMessage="1" errorTitle="x eingeben!" error="Hier können Sie nur ein &quot;X&quot; eingeben." promptTitle="x eingeben" prompt="Wenn die Massnahme erfüllt ist, dann ein &quot;x&quot; eingeben." sqref="C35:C42 C45:C47 C51:C52 C55 C248:C249 C62:C63 C66:C67 C58:C59 C74 C70:C71 C270:C271 C83 C87 C90 C266:C267 C97:C98 C101:C102 C105:C106 C109:C110 C113 C116 C120:C123 C127 C130:C131 C134:C135 C141 C144:C145 C149 C152:C153 C156 C159 C162 C165 C168 C171 C174:C175 C177 C182 C93:C94 C190:C192 C195:C196 C199:C201 C204:C206 C209:C210 C213 C220:C223 C225:C226 C229:C230 C233:C234 C237:C239 C242 C245 C216 C256 C259:C260 C263 C185:C187 C77 C252 C138 C80" xr:uid="{00000000-0002-0000-0500-000002000000}">
      <formula1>x</formula1>
    </dataValidation>
    <dataValidation allowBlank="1" showInputMessage="1" showErrorMessage="1" promptTitle="Kommentarfeld, fixe Grösse" prompt="Tipp: manueller Zeilenumbruch mit &quot;Alt&quot; + &quot;Return&quot;!" sqref="A11:C17" xr:uid="{00000000-0002-0000-0500-000003000000}"/>
  </dataValidations>
  <pageMargins left="0.78740157480314965" right="0.47244094488188981" top="0.59055118110236227" bottom="0.78740157480314965" header="0.51181102362204722" footer="0.59055118110236227"/>
  <pageSetup paperSize="9" fitToHeight="7" orientation="portrait" r:id="rId1"/>
  <headerFooter alignWithMargins="0">
    <oddFooter>&amp;L&amp;"Function Pro Medium,Standard"&amp;8Checkliste 2026&amp;R&amp;"Function Pro Medium,Standard"&amp;8Biodiversitätsmassnahmen</oddFooter>
  </headerFooter>
  <rowBreaks count="7" manualBreakCount="7">
    <brk id="48" max="2" man="1"/>
    <brk id="75" max="16383" man="1"/>
    <brk id="114" max="16383" man="1"/>
    <brk id="146" max="16383" man="1"/>
    <brk id="178" max="2" man="1"/>
    <brk id="207" max="16383" man="1"/>
    <brk id="2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indexed="13"/>
    <pageSetUpPr fitToPage="1"/>
  </sheetPr>
  <dimension ref="A1:P59"/>
  <sheetViews>
    <sheetView showGridLines="0" showRowColHeaders="0" showZeros="0" topLeftCell="A37" zoomScale="120" zoomScaleNormal="120" zoomScaleSheetLayoutView="130" zoomScalePageLayoutView="130" workbookViewId="0">
      <selection activeCell="A41" sqref="A41:I49"/>
    </sheetView>
  </sheetViews>
  <sheetFormatPr baseColWidth="10" defaultColWidth="11.453125" defaultRowHeight="12.5" x14ac:dyDescent="0.25"/>
  <cols>
    <col min="1" max="1" width="4.54296875" style="2" customWidth="1"/>
    <col min="2" max="2" width="10.54296875" style="3" customWidth="1"/>
    <col min="3" max="3" width="7.90625" style="3" customWidth="1"/>
    <col min="4" max="4" width="18" style="3" customWidth="1"/>
    <col min="5" max="5" width="4.54296875" style="3" customWidth="1"/>
    <col min="6" max="6" width="4.90625" style="3" customWidth="1"/>
    <col min="7" max="7" width="10.54296875" style="34" customWidth="1"/>
    <col min="8" max="8" width="9.54296875" style="3" customWidth="1"/>
    <col min="9" max="9" width="20.453125" style="34" customWidth="1"/>
    <col min="10" max="12" width="11.453125" style="2" customWidth="1"/>
    <col min="13" max="13" width="3.453125" style="2" customWidth="1"/>
    <col min="14" max="14" width="6" style="2" customWidth="1"/>
    <col min="15" max="15" width="11.453125" style="2" customWidth="1"/>
    <col min="16" max="16" width="9.54296875" style="2" customWidth="1"/>
    <col min="17" max="16384" width="11.453125" style="2"/>
  </cols>
  <sheetData>
    <row r="1" spans="1:11" s="5" customFormat="1" ht="24.9" customHeight="1" x14ac:dyDescent="0.35">
      <c r="A1" s="78" t="s">
        <v>477</v>
      </c>
      <c r="B1" s="45"/>
      <c r="C1" s="45"/>
      <c r="D1" s="45"/>
      <c r="E1" s="45"/>
      <c r="F1" s="45"/>
      <c r="G1" s="45"/>
      <c r="H1" s="45"/>
      <c r="I1" s="53" t="s">
        <v>144</v>
      </c>
    </row>
    <row r="2" spans="1:11" ht="13" x14ac:dyDescent="0.25">
      <c r="A2" s="364" t="str">
        <f>CONCATENATE(Listen!H11&amp;'Allg Daten'!G9)</f>
        <v xml:space="preserve">Betrieb:                      </v>
      </c>
      <c r="B2" s="365"/>
      <c r="C2" s="365"/>
      <c r="D2" s="365"/>
      <c r="E2" s="365"/>
      <c r="F2" s="365"/>
      <c r="G2" s="365"/>
      <c r="H2" s="365"/>
      <c r="I2" s="366"/>
    </row>
    <row r="3" spans="1:11" ht="13" x14ac:dyDescent="0.25">
      <c r="A3" s="367" t="str">
        <f>CONCATENATE(Listen!H12&amp;'Allg Daten'!H28)</f>
        <v xml:space="preserve">Variante:                    </v>
      </c>
      <c r="B3" s="368"/>
      <c r="C3" s="368"/>
      <c r="D3" s="368"/>
      <c r="E3" s="368"/>
      <c r="F3" s="368"/>
      <c r="G3" s="368"/>
      <c r="H3" s="368"/>
      <c r="I3" s="369"/>
    </row>
    <row r="4" spans="1:11" ht="13" x14ac:dyDescent="0.25">
      <c r="A4" s="370" t="str">
        <f>CONCATENATE(Listen!H10&amp;'Allg Daten'!E29&amp;Listen!H8&amp;Listen!H16&amp;'Allg Daten'!E28)</f>
        <v>Berechnungsjahr:     ;   Umstellungsbeginn: 01.01.</v>
      </c>
      <c r="B4" s="371"/>
      <c r="C4" s="371"/>
      <c r="D4" s="371"/>
      <c r="E4" s="371"/>
      <c r="F4" s="371"/>
      <c r="G4" s="371"/>
      <c r="H4" s="371"/>
      <c r="I4" s="372"/>
    </row>
    <row r="5" spans="1:11" ht="13" x14ac:dyDescent="0.25">
      <c r="A5" s="373" t="str">
        <f>CONCATENATE(Listen!H14&amp;'Allg Daten'!D16&amp; Listen!H15)</f>
        <v xml:space="preserve">Datum Bericht:         </v>
      </c>
      <c r="B5" s="374"/>
      <c r="C5" s="374"/>
      <c r="D5" s="374"/>
      <c r="E5" s="374"/>
      <c r="F5" s="374"/>
      <c r="G5" s="374"/>
      <c r="H5" s="374"/>
      <c r="I5" s="375"/>
    </row>
    <row r="6" spans="1:11" ht="24.9" customHeight="1" x14ac:dyDescent="0.3">
      <c r="A6" s="412"/>
      <c r="B6" s="412"/>
      <c r="C6" s="412"/>
      <c r="D6" s="412"/>
      <c r="E6" s="412"/>
      <c r="F6" s="412"/>
      <c r="G6" s="412"/>
      <c r="H6" s="412"/>
      <c r="I6" s="412"/>
    </row>
    <row r="7" spans="1:11" ht="13" x14ac:dyDescent="0.3">
      <c r="A7" s="414" t="s">
        <v>3</v>
      </c>
      <c r="B7" s="360"/>
      <c r="C7" s="145" t="s">
        <v>1</v>
      </c>
      <c r="D7" s="50"/>
      <c r="E7" s="45"/>
      <c r="F7" s="414" t="s">
        <v>4</v>
      </c>
      <c r="G7" s="360"/>
      <c r="H7" s="145" t="str">
        <f>C7</f>
        <v>Name</v>
      </c>
      <c r="I7" s="50"/>
      <c r="J7" s="8"/>
    </row>
    <row r="8" spans="1:11" ht="15" customHeight="1" x14ac:dyDescent="0.3">
      <c r="A8" s="71" t="s">
        <v>36</v>
      </c>
      <c r="B8" s="71"/>
      <c r="C8" s="146">
        <f>'Flächen und Biodiv'!C11+'Flächen und Biodiv'!C12+'Flächen und Biodiv'!C17</f>
        <v>0</v>
      </c>
      <c r="D8" s="51" t="s">
        <v>83</v>
      </c>
      <c r="E8" s="45"/>
      <c r="F8" s="74" t="s">
        <v>23</v>
      </c>
      <c r="G8" s="74"/>
      <c r="H8" s="146">
        <f>C8</f>
        <v>0</v>
      </c>
      <c r="I8" s="51" t="s">
        <v>83</v>
      </c>
      <c r="J8" s="26"/>
      <c r="K8" s="26"/>
    </row>
    <row r="9" spans="1:11" ht="15" customHeight="1" x14ac:dyDescent="0.3">
      <c r="A9" s="71" t="s">
        <v>37</v>
      </c>
      <c r="B9" s="71"/>
      <c r="C9" s="86">
        <f>COUNTA(B12:D21)</f>
        <v>0</v>
      </c>
      <c r="D9" s="51"/>
      <c r="E9" s="45"/>
      <c r="F9" s="74" t="s">
        <v>37</v>
      </c>
      <c r="G9" s="74"/>
      <c r="H9" s="86">
        <f>COUNTA(G12:I21)</f>
        <v>0</v>
      </c>
      <c r="I9" s="51"/>
      <c r="J9" s="26"/>
      <c r="K9" s="26"/>
    </row>
    <row r="10" spans="1:11" ht="15" customHeight="1" x14ac:dyDescent="0.4">
      <c r="A10" s="147" t="s">
        <v>478</v>
      </c>
      <c r="B10" s="71"/>
      <c r="C10" s="148" t="str">
        <f>IF(C9=0,"",C8/C9)</f>
        <v/>
      </c>
      <c r="D10" s="51" t="s">
        <v>83</v>
      </c>
      <c r="E10" s="45"/>
      <c r="F10" s="149" t="s">
        <v>478</v>
      </c>
      <c r="G10" s="74"/>
      <c r="H10" s="148" t="str">
        <f>IF(H9=0,"",H8/H9)</f>
        <v/>
      </c>
      <c r="I10" s="51" t="s">
        <v>83</v>
      </c>
      <c r="J10" s="26"/>
      <c r="K10" s="26"/>
    </row>
    <row r="11" spans="1:11" ht="15" customHeight="1" x14ac:dyDescent="0.3">
      <c r="A11" s="146" t="s">
        <v>25</v>
      </c>
      <c r="B11" s="360" t="s">
        <v>24</v>
      </c>
      <c r="C11" s="360"/>
      <c r="D11" s="360"/>
      <c r="E11" s="45"/>
      <c r="F11" s="146" t="s">
        <v>25</v>
      </c>
      <c r="G11" s="360" t="s">
        <v>24</v>
      </c>
      <c r="H11" s="360"/>
      <c r="I11" s="360"/>
      <c r="J11" s="26"/>
      <c r="K11" s="26"/>
    </row>
    <row r="12" spans="1:11" ht="15" customHeight="1" x14ac:dyDescent="0.3">
      <c r="A12" s="150" t="s">
        <v>26</v>
      </c>
      <c r="B12" s="413"/>
      <c r="C12" s="413"/>
      <c r="D12" s="413"/>
      <c r="E12" s="45"/>
      <c r="F12" s="150" t="s">
        <v>26</v>
      </c>
      <c r="G12" s="413"/>
      <c r="H12" s="413"/>
      <c r="I12" s="413"/>
      <c r="J12" s="26"/>
      <c r="K12" s="26"/>
    </row>
    <row r="13" spans="1:11" ht="15" customHeight="1" x14ac:dyDescent="0.3">
      <c r="A13" s="150" t="s">
        <v>27</v>
      </c>
      <c r="B13" s="413"/>
      <c r="C13" s="413"/>
      <c r="D13" s="413"/>
      <c r="E13" s="45"/>
      <c r="F13" s="150" t="s">
        <v>27</v>
      </c>
      <c r="G13" s="413"/>
      <c r="H13" s="413"/>
      <c r="I13" s="413"/>
      <c r="J13" s="26"/>
      <c r="K13" s="26"/>
    </row>
    <row r="14" spans="1:11" ht="15" customHeight="1" x14ac:dyDescent="0.3">
      <c r="A14" s="150" t="s">
        <v>28</v>
      </c>
      <c r="B14" s="413"/>
      <c r="C14" s="413"/>
      <c r="D14" s="413"/>
      <c r="E14" s="45"/>
      <c r="F14" s="150" t="s">
        <v>28</v>
      </c>
      <c r="G14" s="413"/>
      <c r="H14" s="413"/>
      <c r="I14" s="413"/>
      <c r="J14" s="26"/>
      <c r="K14" s="26"/>
    </row>
    <row r="15" spans="1:11" ht="15" customHeight="1" x14ac:dyDescent="0.3">
      <c r="A15" s="150" t="s">
        <v>29</v>
      </c>
      <c r="B15" s="413"/>
      <c r="C15" s="413"/>
      <c r="D15" s="413"/>
      <c r="E15" s="45"/>
      <c r="F15" s="150" t="s">
        <v>29</v>
      </c>
      <c r="G15" s="413"/>
      <c r="H15" s="413"/>
      <c r="I15" s="413"/>
      <c r="J15" s="8"/>
    </row>
    <row r="16" spans="1:11" ht="15" customHeight="1" x14ac:dyDescent="0.3">
      <c r="A16" s="150" t="s">
        <v>30</v>
      </c>
      <c r="B16" s="413"/>
      <c r="C16" s="413"/>
      <c r="D16" s="413"/>
      <c r="E16" s="89"/>
      <c r="F16" s="150" t="s">
        <v>30</v>
      </c>
      <c r="G16" s="413"/>
      <c r="H16" s="413"/>
      <c r="I16" s="413"/>
      <c r="J16" s="8"/>
    </row>
    <row r="17" spans="1:10" ht="15" customHeight="1" x14ac:dyDescent="0.3">
      <c r="A17" s="150" t="s">
        <v>31</v>
      </c>
      <c r="B17" s="413"/>
      <c r="C17" s="413"/>
      <c r="D17" s="413"/>
      <c r="E17" s="89"/>
      <c r="F17" s="150" t="s">
        <v>31</v>
      </c>
      <c r="G17" s="413"/>
      <c r="H17" s="413"/>
      <c r="I17" s="413"/>
      <c r="J17" s="8"/>
    </row>
    <row r="18" spans="1:10" ht="15" customHeight="1" x14ac:dyDescent="0.3">
      <c r="A18" s="150" t="s">
        <v>32</v>
      </c>
      <c r="B18" s="413"/>
      <c r="C18" s="413"/>
      <c r="D18" s="413"/>
      <c r="E18" s="89"/>
      <c r="F18" s="150" t="s">
        <v>32</v>
      </c>
      <c r="G18" s="413"/>
      <c r="H18" s="413"/>
      <c r="I18" s="413"/>
      <c r="J18" s="8"/>
    </row>
    <row r="19" spans="1:10" ht="15" customHeight="1" x14ac:dyDescent="0.3">
      <c r="A19" s="150" t="s">
        <v>33</v>
      </c>
      <c r="B19" s="413"/>
      <c r="C19" s="413"/>
      <c r="D19" s="413"/>
      <c r="E19" s="89"/>
      <c r="F19" s="150" t="s">
        <v>33</v>
      </c>
      <c r="G19" s="413"/>
      <c r="H19" s="413"/>
      <c r="I19" s="413"/>
      <c r="J19" s="8"/>
    </row>
    <row r="20" spans="1:10" ht="15" customHeight="1" x14ac:dyDescent="0.3">
      <c r="A20" s="150" t="s">
        <v>34</v>
      </c>
      <c r="B20" s="413"/>
      <c r="C20" s="413"/>
      <c r="D20" s="413"/>
      <c r="E20" s="89"/>
      <c r="F20" s="150" t="s">
        <v>34</v>
      </c>
      <c r="G20" s="413"/>
      <c r="H20" s="413"/>
      <c r="I20" s="413"/>
      <c r="J20" s="8"/>
    </row>
    <row r="21" spans="1:10" ht="15" customHeight="1" x14ac:dyDescent="0.3">
      <c r="A21" s="150" t="s">
        <v>35</v>
      </c>
      <c r="B21" s="413"/>
      <c r="C21" s="413"/>
      <c r="D21" s="413"/>
      <c r="E21" s="89"/>
      <c r="F21" s="150" t="s">
        <v>35</v>
      </c>
      <c r="G21" s="413"/>
      <c r="H21" s="413"/>
      <c r="I21" s="413"/>
      <c r="J21" s="8"/>
    </row>
    <row r="22" spans="1:10" ht="24.9" customHeight="1" x14ac:dyDescent="0.3">
      <c r="A22" s="415"/>
      <c r="B22" s="415"/>
      <c r="C22" s="415"/>
      <c r="D22" s="415"/>
      <c r="E22" s="415"/>
      <c r="F22" s="415"/>
      <c r="G22" s="415"/>
      <c r="H22" s="415"/>
      <c r="I22" s="415"/>
      <c r="J22" s="8"/>
    </row>
    <row r="23" spans="1:10" ht="13" x14ac:dyDescent="0.3">
      <c r="A23" s="414" t="s">
        <v>5</v>
      </c>
      <c r="B23" s="360"/>
      <c r="C23" s="145" t="str">
        <f>C7</f>
        <v>Name</v>
      </c>
      <c r="D23" s="50"/>
      <c r="E23" s="45"/>
      <c r="F23" s="414" t="s">
        <v>6</v>
      </c>
      <c r="G23" s="360"/>
      <c r="H23" s="145" t="str">
        <f>C7</f>
        <v>Name</v>
      </c>
      <c r="I23" s="50"/>
      <c r="J23" s="8"/>
    </row>
    <row r="24" spans="1:10" ht="15" customHeight="1" x14ac:dyDescent="0.3">
      <c r="A24" s="71" t="s">
        <v>36</v>
      </c>
      <c r="B24" s="71"/>
      <c r="C24" s="146">
        <f>C8</f>
        <v>0</v>
      </c>
      <c r="D24" s="51" t="s">
        <v>83</v>
      </c>
      <c r="E24" s="45"/>
      <c r="F24" s="71" t="s">
        <v>23</v>
      </c>
      <c r="G24" s="74"/>
      <c r="H24" s="146">
        <f>C8</f>
        <v>0</v>
      </c>
      <c r="I24" s="51" t="s">
        <v>83</v>
      </c>
      <c r="J24" s="8"/>
    </row>
    <row r="25" spans="1:10" ht="15" customHeight="1" x14ac:dyDescent="0.3">
      <c r="A25" s="71" t="s">
        <v>37</v>
      </c>
      <c r="B25" s="71"/>
      <c r="C25" s="86">
        <f>COUNTA(B28:D37)</f>
        <v>0</v>
      </c>
      <c r="D25" s="51"/>
      <c r="E25" s="45"/>
      <c r="F25" s="71" t="s">
        <v>37</v>
      </c>
      <c r="G25" s="74"/>
      <c r="H25" s="86">
        <f>COUNTA(G28:I37)</f>
        <v>0</v>
      </c>
      <c r="I25" s="51"/>
      <c r="J25" s="8"/>
    </row>
    <row r="26" spans="1:10" ht="15" customHeight="1" x14ac:dyDescent="0.4">
      <c r="A26" s="147" t="s">
        <v>478</v>
      </c>
      <c r="B26" s="71"/>
      <c r="C26" s="148" t="str">
        <f>IF(C25=0,"",C24/C25)</f>
        <v/>
      </c>
      <c r="D26" s="51" t="s">
        <v>83</v>
      </c>
      <c r="E26" s="45"/>
      <c r="F26" s="147" t="s">
        <v>478</v>
      </c>
      <c r="G26" s="74"/>
      <c r="H26" s="148" t="str">
        <f>IF(H25=0,"",H24/H25)</f>
        <v/>
      </c>
      <c r="I26" s="51" t="s">
        <v>83</v>
      </c>
      <c r="J26" s="8"/>
    </row>
    <row r="27" spans="1:10" ht="15" customHeight="1" x14ac:dyDescent="0.3">
      <c r="A27" s="146" t="s">
        <v>25</v>
      </c>
      <c r="B27" s="360" t="s">
        <v>24</v>
      </c>
      <c r="C27" s="360"/>
      <c r="D27" s="360"/>
      <c r="E27" s="45"/>
      <c r="F27" s="146" t="s">
        <v>25</v>
      </c>
      <c r="G27" s="360" t="s">
        <v>24</v>
      </c>
      <c r="H27" s="360"/>
      <c r="I27" s="360"/>
      <c r="J27" s="8"/>
    </row>
    <row r="28" spans="1:10" ht="15" customHeight="1" x14ac:dyDescent="0.3">
      <c r="A28" s="150" t="s">
        <v>26</v>
      </c>
      <c r="B28" s="413"/>
      <c r="C28" s="413"/>
      <c r="D28" s="413"/>
      <c r="E28" s="45"/>
      <c r="F28" s="150" t="str">
        <f t="shared" ref="F28:F37" si="0">A28</f>
        <v>1.</v>
      </c>
      <c r="G28" s="413"/>
      <c r="H28" s="413"/>
      <c r="I28" s="413"/>
      <c r="J28" s="8"/>
    </row>
    <row r="29" spans="1:10" ht="15" customHeight="1" x14ac:dyDescent="0.3">
      <c r="A29" s="150" t="s">
        <v>27</v>
      </c>
      <c r="B29" s="413"/>
      <c r="C29" s="413"/>
      <c r="D29" s="413"/>
      <c r="E29" s="45"/>
      <c r="F29" s="150" t="str">
        <f t="shared" si="0"/>
        <v>2.</v>
      </c>
      <c r="G29" s="413"/>
      <c r="H29" s="413"/>
      <c r="I29" s="413"/>
      <c r="J29" s="8"/>
    </row>
    <row r="30" spans="1:10" ht="15" customHeight="1" x14ac:dyDescent="0.3">
      <c r="A30" s="150" t="s">
        <v>28</v>
      </c>
      <c r="B30" s="413"/>
      <c r="C30" s="413"/>
      <c r="D30" s="413"/>
      <c r="E30" s="45"/>
      <c r="F30" s="150" t="str">
        <f t="shared" si="0"/>
        <v>3.</v>
      </c>
      <c r="G30" s="413"/>
      <c r="H30" s="413"/>
      <c r="I30" s="413"/>
      <c r="J30" s="8"/>
    </row>
    <row r="31" spans="1:10" ht="15" customHeight="1" x14ac:dyDescent="0.3">
      <c r="A31" s="150" t="s">
        <v>29</v>
      </c>
      <c r="B31" s="413"/>
      <c r="C31" s="413"/>
      <c r="D31" s="413"/>
      <c r="E31" s="45"/>
      <c r="F31" s="150" t="str">
        <f t="shared" si="0"/>
        <v>4.</v>
      </c>
      <c r="G31" s="413"/>
      <c r="H31" s="413"/>
      <c r="I31" s="413"/>
      <c r="J31" s="8"/>
    </row>
    <row r="32" spans="1:10" ht="15" customHeight="1" x14ac:dyDescent="0.3">
      <c r="A32" s="150" t="s">
        <v>30</v>
      </c>
      <c r="B32" s="413"/>
      <c r="C32" s="413"/>
      <c r="D32" s="413"/>
      <c r="E32" s="45"/>
      <c r="F32" s="150" t="str">
        <f t="shared" si="0"/>
        <v>5.</v>
      </c>
      <c r="G32" s="413"/>
      <c r="H32" s="413"/>
      <c r="I32" s="413"/>
      <c r="J32" s="8"/>
    </row>
    <row r="33" spans="1:16" ht="15" customHeight="1" x14ac:dyDescent="0.3">
      <c r="A33" s="150" t="s">
        <v>31</v>
      </c>
      <c r="B33" s="413"/>
      <c r="C33" s="413"/>
      <c r="D33" s="413"/>
      <c r="E33" s="45"/>
      <c r="F33" s="150" t="str">
        <f t="shared" si="0"/>
        <v>6.</v>
      </c>
      <c r="G33" s="413"/>
      <c r="H33" s="413"/>
      <c r="I33" s="413"/>
      <c r="J33" s="8"/>
    </row>
    <row r="34" spans="1:16" ht="15" customHeight="1" x14ac:dyDescent="0.3">
      <c r="A34" s="150" t="s">
        <v>32</v>
      </c>
      <c r="B34" s="413"/>
      <c r="C34" s="413"/>
      <c r="D34" s="413"/>
      <c r="E34" s="45"/>
      <c r="F34" s="150" t="str">
        <f t="shared" si="0"/>
        <v>7.</v>
      </c>
      <c r="G34" s="413"/>
      <c r="H34" s="413"/>
      <c r="I34" s="413"/>
      <c r="J34" s="8"/>
    </row>
    <row r="35" spans="1:16" ht="15" customHeight="1" x14ac:dyDescent="0.3">
      <c r="A35" s="150" t="s">
        <v>33</v>
      </c>
      <c r="B35" s="413"/>
      <c r="C35" s="413"/>
      <c r="D35" s="413"/>
      <c r="E35" s="45"/>
      <c r="F35" s="150" t="str">
        <f t="shared" si="0"/>
        <v>8.</v>
      </c>
      <c r="G35" s="413"/>
      <c r="H35" s="413"/>
      <c r="I35" s="413"/>
      <c r="J35" s="8"/>
    </row>
    <row r="36" spans="1:16" ht="15" customHeight="1" x14ac:dyDescent="0.3">
      <c r="A36" s="150" t="s">
        <v>34</v>
      </c>
      <c r="B36" s="413"/>
      <c r="C36" s="413"/>
      <c r="D36" s="413"/>
      <c r="E36" s="45"/>
      <c r="F36" s="150" t="str">
        <f t="shared" si="0"/>
        <v>9.</v>
      </c>
      <c r="G36" s="413"/>
      <c r="H36" s="413"/>
      <c r="I36" s="413"/>
      <c r="J36" s="8"/>
    </row>
    <row r="37" spans="1:16" ht="15" customHeight="1" x14ac:dyDescent="0.3">
      <c r="A37" s="150" t="s">
        <v>35</v>
      </c>
      <c r="B37" s="413"/>
      <c r="C37" s="413"/>
      <c r="D37" s="413"/>
      <c r="E37" s="45"/>
      <c r="F37" s="150" t="str">
        <f t="shared" si="0"/>
        <v>10.</v>
      </c>
      <c r="G37" s="413"/>
      <c r="H37" s="413"/>
      <c r="I37" s="413"/>
      <c r="J37" s="8"/>
      <c r="M37" s="20"/>
      <c r="P37" s="3"/>
    </row>
    <row r="38" spans="1:16" ht="15" customHeight="1" x14ac:dyDescent="0.3">
      <c r="A38" s="45"/>
      <c r="B38" s="45"/>
      <c r="C38" s="82"/>
      <c r="D38" s="45"/>
      <c r="E38" s="45"/>
      <c r="F38" s="82"/>
      <c r="G38" s="83"/>
      <c r="H38" s="82"/>
      <c r="I38" s="45"/>
      <c r="J38" s="8"/>
      <c r="M38" s="20"/>
      <c r="P38" s="3"/>
    </row>
    <row r="39" spans="1:16" ht="15" customHeight="1" x14ac:dyDescent="0.3">
      <c r="A39" s="45"/>
      <c r="B39" s="45"/>
      <c r="C39" s="82"/>
      <c r="D39" s="45"/>
      <c r="E39" s="45"/>
      <c r="F39" s="82"/>
      <c r="G39" s="83"/>
      <c r="H39" s="82"/>
      <c r="I39" s="45"/>
      <c r="J39" s="8"/>
      <c r="M39" s="20"/>
      <c r="P39" s="3"/>
    </row>
    <row r="40" spans="1:16" ht="15" customHeight="1" x14ac:dyDescent="0.3">
      <c r="A40" s="425" t="s">
        <v>110</v>
      </c>
      <c r="B40" s="398"/>
      <c r="C40" s="82"/>
      <c r="D40" s="45"/>
      <c r="E40" s="45"/>
      <c r="F40" s="82"/>
      <c r="G40" s="83"/>
      <c r="H40" s="82"/>
      <c r="I40" s="45"/>
      <c r="J40" s="8"/>
      <c r="M40" s="20"/>
      <c r="P40" s="3"/>
    </row>
    <row r="41" spans="1:16" ht="15" customHeight="1" x14ac:dyDescent="0.25">
      <c r="A41" s="416"/>
      <c r="B41" s="417"/>
      <c r="C41" s="418"/>
      <c r="D41" s="418"/>
      <c r="E41" s="418"/>
      <c r="F41" s="418"/>
      <c r="G41" s="418"/>
      <c r="H41" s="418"/>
      <c r="I41" s="419"/>
      <c r="J41" s="8"/>
      <c r="M41" s="20"/>
      <c r="O41" s="10"/>
      <c r="P41" s="3"/>
    </row>
    <row r="42" spans="1:16" ht="15" customHeight="1" x14ac:dyDescent="0.25">
      <c r="A42" s="420"/>
      <c r="B42" s="417"/>
      <c r="C42" s="417"/>
      <c r="D42" s="417"/>
      <c r="E42" s="417"/>
      <c r="F42" s="417"/>
      <c r="G42" s="417"/>
      <c r="H42" s="417"/>
      <c r="I42" s="421"/>
      <c r="J42" s="8"/>
      <c r="M42" s="20"/>
      <c r="O42" s="10"/>
      <c r="P42" s="3"/>
    </row>
    <row r="43" spans="1:16" ht="15" customHeight="1" x14ac:dyDescent="0.25">
      <c r="A43" s="420"/>
      <c r="B43" s="417"/>
      <c r="C43" s="417"/>
      <c r="D43" s="417"/>
      <c r="E43" s="417"/>
      <c r="F43" s="417"/>
      <c r="G43" s="417"/>
      <c r="H43" s="417"/>
      <c r="I43" s="421"/>
      <c r="J43" s="8"/>
    </row>
    <row r="44" spans="1:16" ht="15" customHeight="1" x14ac:dyDescent="0.25">
      <c r="A44" s="420"/>
      <c r="B44" s="417"/>
      <c r="C44" s="417"/>
      <c r="D44" s="417"/>
      <c r="E44" s="417"/>
      <c r="F44" s="417"/>
      <c r="G44" s="417"/>
      <c r="H44" s="417"/>
      <c r="I44" s="421"/>
      <c r="J44" s="8"/>
    </row>
    <row r="45" spans="1:16" ht="15" customHeight="1" x14ac:dyDescent="0.25">
      <c r="A45" s="420"/>
      <c r="B45" s="417"/>
      <c r="C45" s="417"/>
      <c r="D45" s="417"/>
      <c r="E45" s="417"/>
      <c r="F45" s="417"/>
      <c r="G45" s="417"/>
      <c r="H45" s="417"/>
      <c r="I45" s="421"/>
      <c r="J45" s="8"/>
    </row>
    <row r="46" spans="1:16" ht="15" customHeight="1" x14ac:dyDescent="0.25">
      <c r="A46" s="420"/>
      <c r="B46" s="417"/>
      <c r="C46" s="417"/>
      <c r="D46" s="417"/>
      <c r="E46" s="417"/>
      <c r="F46" s="417"/>
      <c r="G46" s="417"/>
      <c r="H46" s="417"/>
      <c r="I46" s="421"/>
      <c r="J46" s="30"/>
    </row>
    <row r="47" spans="1:16" ht="15" customHeight="1" x14ac:dyDescent="0.25">
      <c r="A47" s="420"/>
      <c r="B47" s="417"/>
      <c r="C47" s="417"/>
      <c r="D47" s="417"/>
      <c r="E47" s="417"/>
      <c r="F47" s="417"/>
      <c r="G47" s="417"/>
      <c r="H47" s="417"/>
      <c r="I47" s="421"/>
      <c r="J47" s="30"/>
    </row>
    <row r="48" spans="1:16" ht="15" customHeight="1" x14ac:dyDescent="0.25">
      <c r="A48" s="420"/>
      <c r="B48" s="417"/>
      <c r="C48" s="417"/>
      <c r="D48" s="417"/>
      <c r="E48" s="417"/>
      <c r="F48" s="417"/>
      <c r="G48" s="417"/>
      <c r="H48" s="417"/>
      <c r="I48" s="421"/>
      <c r="J48" s="30"/>
    </row>
    <row r="49" spans="1:10" ht="15" customHeight="1" x14ac:dyDescent="0.25">
      <c r="A49" s="422"/>
      <c r="B49" s="423"/>
      <c r="C49" s="423"/>
      <c r="D49" s="423"/>
      <c r="E49" s="423"/>
      <c r="F49" s="423"/>
      <c r="G49" s="423"/>
      <c r="H49" s="423"/>
      <c r="I49" s="424"/>
      <c r="J49" s="8"/>
    </row>
    <row r="50" spans="1:10" ht="15" customHeight="1" x14ac:dyDescent="0.25">
      <c r="A50" s="24"/>
      <c r="B50" s="24"/>
      <c r="C50" s="24"/>
      <c r="D50" s="24"/>
      <c r="E50" s="24"/>
      <c r="F50" s="24"/>
      <c r="G50" s="24"/>
      <c r="H50" s="24"/>
      <c r="I50" s="24"/>
      <c r="J50" s="8"/>
    </row>
    <row r="51" spans="1:10" ht="15" customHeight="1" x14ac:dyDescent="0.25">
      <c r="A51" s="24"/>
      <c r="B51" s="24"/>
      <c r="C51" s="24"/>
      <c r="D51" s="24"/>
      <c r="E51" s="24"/>
      <c r="F51" s="24"/>
      <c r="G51" s="24"/>
      <c r="H51" s="24"/>
      <c r="I51" s="24"/>
      <c r="J51" s="8"/>
    </row>
    <row r="52" spans="1:10" ht="15" customHeight="1" x14ac:dyDescent="0.25">
      <c r="A52"/>
      <c r="B52"/>
      <c r="C52" s="1"/>
      <c r="D52"/>
      <c r="E52"/>
      <c r="F52" s="1"/>
      <c r="G52" s="29"/>
      <c r="H52" s="1"/>
      <c r="I52"/>
      <c r="J52" s="8"/>
    </row>
    <row r="53" spans="1:10" ht="15" customHeight="1" x14ac:dyDescent="0.25">
      <c r="A53"/>
      <c r="B53"/>
      <c r="C53" s="1"/>
      <c r="D53"/>
      <c r="E53"/>
      <c r="F53" s="1"/>
      <c r="G53" s="29"/>
      <c r="H53" s="1"/>
      <c r="I53"/>
      <c r="J53" s="8"/>
    </row>
    <row r="54" spans="1:10" ht="15" customHeight="1" x14ac:dyDescent="0.25">
      <c r="A54"/>
      <c r="B54"/>
      <c r="C54" s="1"/>
      <c r="D54"/>
      <c r="E54"/>
      <c r="F54" s="1"/>
      <c r="G54" s="29"/>
      <c r="H54" s="1"/>
      <c r="I54"/>
      <c r="J54" s="28"/>
    </row>
    <row r="55" spans="1:10" ht="15" customHeight="1" x14ac:dyDescent="0.25">
      <c r="A55"/>
      <c r="B55"/>
      <c r="C55" s="1"/>
      <c r="D55"/>
      <c r="E55"/>
      <c r="F55" s="1"/>
      <c r="G55" s="29"/>
      <c r="H55" s="1"/>
      <c r="I55"/>
      <c r="J55" s="28"/>
    </row>
    <row r="56" spans="1:10" ht="15" customHeight="1" x14ac:dyDescent="0.25">
      <c r="A56"/>
      <c r="B56"/>
      <c r="C56" s="1"/>
      <c r="D56"/>
      <c r="E56"/>
      <c r="F56" s="1"/>
      <c r="G56" s="29"/>
      <c r="H56" s="1"/>
      <c r="I56"/>
      <c r="J56" s="28"/>
    </row>
    <row r="57" spans="1:10" x14ac:dyDescent="0.25">
      <c r="A57" s="31"/>
      <c r="B57" s="32"/>
      <c r="C57" s="32"/>
      <c r="D57" s="32"/>
      <c r="E57" s="32"/>
      <c r="F57" s="32"/>
      <c r="G57" s="33"/>
      <c r="H57" s="32"/>
      <c r="I57" s="33"/>
      <c r="J57" s="8"/>
    </row>
    <row r="58" spans="1:10" x14ac:dyDescent="0.25">
      <c r="A58" s="31"/>
      <c r="B58" s="32"/>
      <c r="C58" s="32"/>
      <c r="D58" s="32"/>
      <c r="E58" s="32"/>
      <c r="F58" s="32"/>
      <c r="G58" s="33"/>
      <c r="H58" s="32"/>
      <c r="I58" s="33"/>
      <c r="J58" s="8"/>
    </row>
    <row r="59" spans="1:10" x14ac:dyDescent="0.25">
      <c r="A59" s="8"/>
      <c r="B59" s="9"/>
      <c r="C59" s="9"/>
      <c r="D59" s="9"/>
      <c r="E59" s="9"/>
      <c r="F59" s="9"/>
      <c r="G59" s="6"/>
      <c r="H59" s="9"/>
      <c r="I59" s="6"/>
      <c r="J59" s="8"/>
    </row>
  </sheetData>
  <sheetProtection sheet="1" objects="1" scenarios="1" selectLockedCells="1"/>
  <mergeCells count="56">
    <mergeCell ref="B18:D18"/>
    <mergeCell ref="B19:D19"/>
    <mergeCell ref="F23:G23"/>
    <mergeCell ref="G18:I18"/>
    <mergeCell ref="A41:I49"/>
    <mergeCell ref="B36:D36"/>
    <mergeCell ref="B30:D30"/>
    <mergeCell ref="B31:D31"/>
    <mergeCell ref="B32:D32"/>
    <mergeCell ref="B20:D20"/>
    <mergeCell ref="B21:D21"/>
    <mergeCell ref="B27:D27"/>
    <mergeCell ref="A40:B40"/>
    <mergeCell ref="B37:D37"/>
    <mergeCell ref="A23:B23"/>
    <mergeCell ref="G21:I21"/>
    <mergeCell ref="G27:I27"/>
    <mergeCell ref="G29:I29"/>
    <mergeCell ref="G19:I19"/>
    <mergeCell ref="G20:I20"/>
    <mergeCell ref="A22:I22"/>
    <mergeCell ref="G37:I37"/>
    <mergeCell ref="B28:D28"/>
    <mergeCell ref="B29:D29"/>
    <mergeCell ref="G35:I35"/>
    <mergeCell ref="B33:D33"/>
    <mergeCell ref="G34:I34"/>
    <mergeCell ref="G30:I30"/>
    <mergeCell ref="G31:I31"/>
    <mergeCell ref="G32:I32"/>
    <mergeCell ref="G28:I28"/>
    <mergeCell ref="G36:I36"/>
    <mergeCell ref="G33:I33"/>
    <mergeCell ref="B34:D34"/>
    <mergeCell ref="B35:D35"/>
    <mergeCell ref="G15:I15"/>
    <mergeCell ref="G16:I16"/>
    <mergeCell ref="G17:I17"/>
    <mergeCell ref="A7:B7"/>
    <mergeCell ref="F7:G7"/>
    <mergeCell ref="G14:I14"/>
    <mergeCell ref="B14:D14"/>
    <mergeCell ref="G11:I11"/>
    <mergeCell ref="G12:I12"/>
    <mergeCell ref="B11:D11"/>
    <mergeCell ref="B12:D12"/>
    <mergeCell ref="B13:D13"/>
    <mergeCell ref="G13:I13"/>
    <mergeCell ref="B15:D15"/>
    <mergeCell ref="B16:D16"/>
    <mergeCell ref="B17:D17"/>
    <mergeCell ref="A6:I6"/>
    <mergeCell ref="A2:I2"/>
    <mergeCell ref="A3:I3"/>
    <mergeCell ref="A4:I4"/>
    <mergeCell ref="A5:I5"/>
  </mergeCells>
  <phoneticPr fontId="0" type="noConversion"/>
  <dataValidations xWindow="554" yWindow="299" count="4">
    <dataValidation allowBlank="1" showInputMessage="1" showErrorMessage="1" promptTitle="Freies Textfeld, fixe Grösse" prompt="Tipp: Manueller Zeilenumbruch mit &quot;Alt&quot; + &quot;Return&quot;." sqref="A41" xr:uid="{00000000-0002-0000-0600-000000000000}"/>
    <dataValidation type="whole" allowBlank="1" showInputMessage="1" showErrorMessage="1" errorTitle="Nur ganze Zahl!" error="Hier können Sie nur eine ganze Zahl eingeben!" promptTitle="Anzahl FF-Jahre eingeben" prompt="Bitte hier die Anzahl Jahre der geplanten Fruchtfolge eingeben!" sqref="H9 C9 H25 C25" xr:uid="{00000000-0002-0000-0600-000001000000}">
      <formula1>0</formula1>
      <formula2>100</formula2>
    </dataValidation>
    <dataValidation allowBlank="1" showInputMessage="1" showErrorMessage="1" promptTitle="Fruchtfolgename" prompt="Hier kann für die Fruchtfolge-Variante ein individueller Name eingegeben werden." sqref="D7 I23 D23 I7" xr:uid="{00000000-0002-0000-0600-000002000000}"/>
    <dataValidation allowBlank="1" showInputMessage="1" showErrorMessage="1" promptTitle="Kultur eintragen" prompt="Bitte hier eine Kultur und allfällige Nebenkultur eintragen._x000a__x000a_Total der FF-Jahre oben bei &quot;Anzahl FF-Jahre&quot; eintragen." sqref="B12:D21 G28:I37 B28:D37 G12:I21" xr:uid="{00000000-0002-0000-0600-000003000000}"/>
  </dataValidations>
  <pageMargins left="0.78740157480314965" right="0.47244094488188981" top="0.59055118110236227" bottom="0.78740157480314965" header="0.51181102362204722" footer="0.59055118110236227"/>
  <pageSetup paperSize="9" fitToHeight="7" orientation="portrait" r:id="rId1"/>
  <headerFooter alignWithMargins="0">
    <oddFooter>&amp;L&amp;"Function Pro Medium,Standard"&amp;8Checkliste 2026&amp;R&amp;"Function Pro Medium,Standard"&amp;8Fruchtfolge</oddFooter>
  </headerFooter>
  <ignoredErrors>
    <ignoredError sqref="A12" numberStoredAsText="1"/>
    <ignoredError sqref="H25 C25 H9 C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1">
    <tabColor indexed="10"/>
    <pageSetUpPr fitToPage="1"/>
  </sheetPr>
  <dimension ref="A1:H70"/>
  <sheetViews>
    <sheetView showGridLines="0" showRowColHeaders="0" topLeftCell="A48" zoomScaleNormal="100" workbookViewId="0">
      <selection activeCell="B49" sqref="B49"/>
    </sheetView>
  </sheetViews>
  <sheetFormatPr baseColWidth="10" defaultColWidth="11.453125" defaultRowHeight="12.5" x14ac:dyDescent="0.25"/>
  <cols>
    <col min="1" max="1" width="40.08984375" style="2" customWidth="1"/>
    <col min="2" max="2" width="2.54296875" style="17" customWidth="1"/>
    <col min="3" max="4" width="2.453125" style="3" customWidth="1"/>
    <col min="5" max="5" width="43.54296875" style="2" customWidth="1"/>
    <col min="6" max="6" width="5" style="2" customWidth="1"/>
    <col min="7" max="16384" width="11.453125" style="2"/>
  </cols>
  <sheetData>
    <row r="1" spans="1:8" s="7" customFormat="1" ht="24.9" customHeight="1" x14ac:dyDescent="0.25">
      <c r="A1" s="151" t="s">
        <v>488</v>
      </c>
      <c r="B1" s="169"/>
      <c r="C1" s="169"/>
      <c r="D1" s="169"/>
      <c r="E1" s="98" t="s">
        <v>144</v>
      </c>
      <c r="G1" s="19"/>
      <c r="H1" s="19"/>
    </row>
    <row r="2" spans="1:8" ht="13" x14ac:dyDescent="0.25">
      <c r="A2" s="152" t="str">
        <f>CONCATENATE(Listen!H11&amp;'Allg Daten'!G9)</f>
        <v xml:space="preserve">Betrieb:                      </v>
      </c>
      <c r="B2" s="339" t="s">
        <v>51</v>
      </c>
      <c r="C2" s="340"/>
      <c r="D2" s="340"/>
      <c r="E2" s="341"/>
      <c r="G2" s="19"/>
      <c r="H2" s="19"/>
    </row>
    <row r="3" spans="1:8" ht="13" x14ac:dyDescent="0.3">
      <c r="A3" s="153" t="str">
        <f>CONCATENATE(Listen!H12&amp;'Allg Daten'!H28)</f>
        <v xml:space="preserve">Variante:                    </v>
      </c>
      <c r="B3" s="154" t="s">
        <v>152</v>
      </c>
      <c r="C3" s="155" t="s">
        <v>122</v>
      </c>
      <c r="D3" s="92"/>
      <c r="E3" s="156"/>
    </row>
    <row r="4" spans="1:8" ht="13" x14ac:dyDescent="0.3">
      <c r="A4" s="153" t="str">
        <f>CONCATENATE(Listen!H13&amp;Listen!H16&amp;'Allg Daten'!E28)</f>
        <v>Umstellungsbeginn: 01.01.</v>
      </c>
      <c r="B4" s="157"/>
      <c r="C4" s="154" t="s">
        <v>152</v>
      </c>
      <c r="D4" s="155" t="s">
        <v>168</v>
      </c>
      <c r="E4" s="156"/>
    </row>
    <row r="5" spans="1:8" ht="13" x14ac:dyDescent="0.3">
      <c r="A5" s="158" t="str">
        <f>CONCATENATE(Listen!H14&amp;'Allg Daten'!D16)</f>
        <v xml:space="preserve">Datum Bericht:         </v>
      </c>
      <c r="B5" s="159"/>
      <c r="C5" s="159"/>
      <c r="D5" s="160" t="s">
        <v>123</v>
      </c>
      <c r="E5" s="161" t="s">
        <v>554</v>
      </c>
    </row>
    <row r="6" spans="1:8" ht="15.5" x14ac:dyDescent="0.25">
      <c r="A6" s="442" t="s">
        <v>433</v>
      </c>
      <c r="B6" s="443"/>
      <c r="C6" s="443"/>
      <c r="D6" s="443"/>
      <c r="E6" s="444"/>
    </row>
    <row r="7" spans="1:8" ht="13" x14ac:dyDescent="0.25">
      <c r="A7" s="198" t="s">
        <v>646</v>
      </c>
      <c r="B7" s="162"/>
      <c r="C7" s="162"/>
      <c r="D7" s="162"/>
      <c r="E7" s="59"/>
    </row>
    <row r="8" spans="1:8" ht="26" x14ac:dyDescent="0.25">
      <c r="A8" s="60" t="s">
        <v>648</v>
      </c>
      <c r="B8" s="162"/>
      <c r="C8" s="162"/>
      <c r="D8" s="162"/>
      <c r="E8" s="59"/>
    </row>
    <row r="9" spans="1:8" ht="13" x14ac:dyDescent="0.25">
      <c r="A9" s="60" t="s">
        <v>134</v>
      </c>
      <c r="B9" s="162"/>
      <c r="C9" s="162"/>
      <c r="D9" s="162"/>
      <c r="E9" s="59"/>
    </row>
    <row r="10" spans="1:8" ht="13" x14ac:dyDescent="0.25">
      <c r="A10" s="60" t="s">
        <v>649</v>
      </c>
      <c r="B10" s="162"/>
      <c r="C10" s="162"/>
      <c r="D10" s="162"/>
      <c r="E10" s="59"/>
    </row>
    <row r="11" spans="1:8" ht="13" x14ac:dyDescent="0.25">
      <c r="A11" s="60" t="s">
        <v>647</v>
      </c>
      <c r="B11" s="162"/>
      <c r="C11" s="162"/>
      <c r="D11" s="162"/>
      <c r="E11" s="59"/>
    </row>
    <row r="12" spans="1:8" ht="49" x14ac:dyDescent="0.25">
      <c r="A12" s="60" t="s">
        <v>909</v>
      </c>
      <c r="B12" s="162"/>
      <c r="C12" s="162"/>
      <c r="D12" s="162"/>
      <c r="E12" s="59"/>
    </row>
    <row r="13" spans="1:8" ht="39" x14ac:dyDescent="0.25">
      <c r="A13" s="60" t="s">
        <v>908</v>
      </c>
      <c r="B13" s="162"/>
      <c r="C13" s="162"/>
      <c r="D13" s="162"/>
      <c r="E13" s="59"/>
    </row>
    <row r="14" spans="1:8" ht="39" x14ac:dyDescent="0.25">
      <c r="A14" s="60" t="s">
        <v>907</v>
      </c>
      <c r="B14" s="162"/>
      <c r="C14" s="162"/>
      <c r="D14" s="162"/>
      <c r="E14" s="59"/>
    </row>
    <row r="15" spans="1:8" ht="13" x14ac:dyDescent="0.25">
      <c r="A15" s="61"/>
      <c r="B15" s="162"/>
      <c r="C15" s="162"/>
      <c r="D15" s="162"/>
      <c r="E15" s="59"/>
    </row>
    <row r="16" spans="1:8" ht="15.5" x14ac:dyDescent="0.25">
      <c r="A16" s="336" t="s">
        <v>429</v>
      </c>
      <c r="B16" s="337"/>
      <c r="C16" s="337"/>
      <c r="D16" s="337"/>
      <c r="E16" s="338"/>
      <c r="F16" s="222"/>
    </row>
    <row r="17" spans="1:5" x14ac:dyDescent="0.25">
      <c r="A17" s="432" t="s">
        <v>640</v>
      </c>
      <c r="B17" s="433"/>
      <c r="C17" s="433"/>
      <c r="D17" s="433"/>
      <c r="E17" s="434"/>
    </row>
    <row r="18" spans="1:5" x14ac:dyDescent="0.25">
      <c r="A18" s="435"/>
      <c r="B18" s="436"/>
      <c r="C18" s="436"/>
      <c r="D18" s="436"/>
      <c r="E18" s="437"/>
    </row>
    <row r="19" spans="1:5" x14ac:dyDescent="0.25">
      <c r="A19" s="445" t="s">
        <v>913</v>
      </c>
      <c r="B19" s="446"/>
      <c r="C19" s="446"/>
      <c r="D19" s="446"/>
      <c r="E19" s="447"/>
    </row>
    <row r="20" spans="1:5" ht="13" x14ac:dyDescent="0.25">
      <c r="A20" s="60" t="s">
        <v>871</v>
      </c>
      <c r="B20" s="162"/>
      <c r="C20" s="162"/>
      <c r="D20" s="162"/>
      <c r="E20" s="191"/>
    </row>
    <row r="21" spans="1:5" ht="39" x14ac:dyDescent="0.25">
      <c r="A21" s="60" t="s">
        <v>910</v>
      </c>
      <c r="B21" s="59"/>
      <c r="C21" s="59"/>
      <c r="D21" s="59"/>
      <c r="E21" s="59"/>
    </row>
    <row r="22" spans="1:5" ht="37" x14ac:dyDescent="0.25">
      <c r="A22" s="60" t="s">
        <v>875</v>
      </c>
      <c r="B22" s="162"/>
      <c r="C22" s="162"/>
      <c r="D22" s="162"/>
      <c r="E22" s="59"/>
    </row>
    <row r="23" spans="1:5" ht="37" x14ac:dyDescent="0.25">
      <c r="A23" s="60" t="s">
        <v>641</v>
      </c>
      <c r="B23" s="162"/>
      <c r="C23" s="162"/>
      <c r="D23" s="162"/>
      <c r="E23" s="59"/>
    </row>
    <row r="24" spans="1:5" ht="50" x14ac:dyDescent="0.25">
      <c r="A24" s="60" t="s">
        <v>642</v>
      </c>
      <c r="B24" s="162"/>
      <c r="C24" s="162"/>
      <c r="D24" s="162"/>
      <c r="E24" s="59"/>
    </row>
    <row r="25" spans="1:5" ht="122" x14ac:dyDescent="0.25">
      <c r="A25" s="60" t="s">
        <v>955</v>
      </c>
      <c r="B25" s="162"/>
      <c r="C25" s="162"/>
      <c r="D25" s="162"/>
      <c r="E25" s="59"/>
    </row>
    <row r="26" spans="1:5" ht="13" x14ac:dyDescent="0.25">
      <c r="A26" s="60" t="s">
        <v>911</v>
      </c>
      <c r="B26" s="162"/>
      <c r="C26" s="162"/>
      <c r="D26" s="162"/>
      <c r="E26" s="59"/>
    </row>
    <row r="27" spans="1:5" ht="26" x14ac:dyDescent="0.25">
      <c r="A27" s="60" t="s">
        <v>912</v>
      </c>
      <c r="B27" s="162"/>
      <c r="C27" s="162"/>
      <c r="D27" s="162"/>
      <c r="E27" s="59"/>
    </row>
    <row r="28" spans="1:5" ht="52" x14ac:dyDescent="0.25">
      <c r="A28" s="60" t="s">
        <v>956</v>
      </c>
      <c r="B28" s="162"/>
      <c r="C28" s="162"/>
      <c r="D28" s="162"/>
      <c r="E28" s="59"/>
    </row>
    <row r="29" spans="1:5" ht="39" x14ac:dyDescent="0.25">
      <c r="A29" s="60" t="s">
        <v>643</v>
      </c>
      <c r="B29" s="162"/>
      <c r="C29" s="162"/>
      <c r="D29" s="162"/>
      <c r="E29" s="59"/>
    </row>
    <row r="30" spans="1:5" ht="38" x14ac:dyDescent="0.25">
      <c r="A30" s="60" t="s">
        <v>645</v>
      </c>
      <c r="B30" s="162"/>
      <c r="C30" s="162"/>
      <c r="D30" s="162"/>
      <c r="E30" s="59"/>
    </row>
    <row r="31" spans="1:5" ht="13" x14ac:dyDescent="0.25">
      <c r="A31" s="61"/>
      <c r="B31" s="162"/>
      <c r="C31" s="162"/>
      <c r="D31" s="162"/>
      <c r="E31" s="59"/>
    </row>
    <row r="32" spans="1:5" ht="15.5" x14ac:dyDescent="0.25">
      <c r="A32" s="336" t="s">
        <v>644</v>
      </c>
      <c r="B32" s="337"/>
      <c r="C32" s="337"/>
      <c r="D32" s="337"/>
      <c r="E32" s="338"/>
    </row>
    <row r="33" spans="1:5" ht="26" x14ac:dyDescent="0.25">
      <c r="A33" s="60" t="s">
        <v>674</v>
      </c>
      <c r="B33" s="438"/>
      <c r="C33" s="438"/>
      <c r="D33" s="438"/>
      <c r="E33" s="440"/>
    </row>
    <row r="34" spans="1:5" ht="36" x14ac:dyDescent="0.25">
      <c r="A34" s="276" t="s">
        <v>903</v>
      </c>
      <c r="B34" s="439"/>
      <c r="C34" s="439"/>
      <c r="D34" s="439"/>
      <c r="E34" s="441"/>
    </row>
    <row r="35" spans="1:5" ht="63" x14ac:dyDescent="0.25">
      <c r="A35" s="60" t="s">
        <v>650</v>
      </c>
      <c r="B35" s="162"/>
      <c r="C35" s="162"/>
      <c r="D35" s="162"/>
      <c r="E35" s="59"/>
    </row>
    <row r="36" spans="1:5" ht="49" x14ac:dyDescent="0.25">
      <c r="A36" s="60" t="s">
        <v>671</v>
      </c>
      <c r="B36" s="162"/>
      <c r="C36" s="162"/>
      <c r="D36" s="162"/>
      <c r="E36" s="59"/>
    </row>
    <row r="37" spans="1:5" ht="39" x14ac:dyDescent="0.25">
      <c r="A37" s="60" t="s">
        <v>651</v>
      </c>
      <c r="B37" s="162"/>
      <c r="C37" s="162"/>
      <c r="D37" s="162"/>
      <c r="E37" s="59"/>
    </row>
    <row r="38" spans="1:5" ht="39" x14ac:dyDescent="0.25">
      <c r="A38" s="60" t="s">
        <v>652</v>
      </c>
      <c r="B38" s="162"/>
      <c r="C38" s="162"/>
      <c r="D38" s="162"/>
      <c r="E38" s="59"/>
    </row>
    <row r="39" spans="1:5" ht="13" x14ac:dyDescent="0.25">
      <c r="A39" s="61"/>
      <c r="B39" s="61"/>
      <c r="C39" s="61"/>
      <c r="D39" s="61"/>
      <c r="E39" s="61"/>
    </row>
    <row r="40" spans="1:5" ht="14.5" x14ac:dyDescent="0.25">
      <c r="A40" s="426" t="s">
        <v>653</v>
      </c>
      <c r="B40" s="427"/>
      <c r="C40" s="427"/>
      <c r="D40" s="427"/>
      <c r="E40" s="428"/>
    </row>
    <row r="41" spans="1:5" ht="63" x14ac:dyDescent="0.25">
      <c r="A41" s="60" t="s">
        <v>655</v>
      </c>
      <c r="B41" s="59"/>
      <c r="C41" s="59"/>
      <c r="D41" s="59"/>
      <c r="E41" s="59"/>
    </row>
    <row r="42" spans="1:5" ht="39" x14ac:dyDescent="0.25">
      <c r="A42" s="60" t="s">
        <v>654</v>
      </c>
      <c r="B42" s="221"/>
      <c r="C42" s="221"/>
      <c r="D42" s="221"/>
      <c r="E42" s="59"/>
    </row>
    <row r="43" spans="1:5" ht="13" x14ac:dyDescent="0.25">
      <c r="A43" s="220"/>
      <c r="B43" s="220"/>
      <c r="C43" s="220"/>
      <c r="D43" s="220"/>
      <c r="E43" s="220"/>
    </row>
    <row r="44" spans="1:5" ht="18" x14ac:dyDescent="0.25">
      <c r="A44" s="429" t="s">
        <v>412</v>
      </c>
      <c r="B44" s="430"/>
      <c r="C44" s="430"/>
      <c r="D44" s="430"/>
      <c r="E44" s="431"/>
    </row>
    <row r="45" spans="1:5" ht="51" x14ac:dyDescent="0.25">
      <c r="A45" s="60" t="s">
        <v>660</v>
      </c>
      <c r="B45" s="162"/>
      <c r="C45" s="162"/>
      <c r="D45" s="162"/>
      <c r="E45" s="59"/>
    </row>
    <row r="46" spans="1:5" ht="50" x14ac:dyDescent="0.25">
      <c r="A46" s="60" t="s">
        <v>657</v>
      </c>
      <c r="B46" s="162"/>
      <c r="C46" s="162"/>
      <c r="D46" s="162"/>
      <c r="E46" s="59"/>
    </row>
    <row r="47" spans="1:5" ht="39" x14ac:dyDescent="0.25">
      <c r="A47" s="60" t="s">
        <v>656</v>
      </c>
      <c r="B47" s="162"/>
      <c r="C47" s="162"/>
      <c r="D47" s="162"/>
      <c r="E47" s="59"/>
    </row>
    <row r="48" spans="1:5" ht="63" x14ac:dyDescent="0.25">
      <c r="A48" s="60" t="s">
        <v>658</v>
      </c>
      <c r="B48" s="162"/>
      <c r="C48" s="162"/>
      <c r="D48" s="162"/>
      <c r="E48" s="59"/>
    </row>
    <row r="49" spans="1:5" ht="52" x14ac:dyDescent="0.25">
      <c r="A49" s="60" t="s">
        <v>659</v>
      </c>
      <c r="B49" s="162"/>
      <c r="C49" s="162"/>
      <c r="D49" s="162"/>
      <c r="E49" s="59"/>
    </row>
    <row r="50" spans="1:5" ht="13" x14ac:dyDescent="0.25">
      <c r="A50" s="61"/>
      <c r="B50" s="61"/>
      <c r="C50" s="61"/>
      <c r="D50" s="61"/>
      <c r="E50" s="61"/>
    </row>
    <row r="51" spans="1:5" ht="13" x14ac:dyDescent="0.25">
      <c r="A51" s="14"/>
      <c r="B51" s="12"/>
      <c r="C51" s="12"/>
      <c r="D51" s="12"/>
      <c r="E51" s="14"/>
    </row>
    <row r="52" spans="1:5" ht="13" x14ac:dyDescent="0.25">
      <c r="A52" s="14"/>
      <c r="B52" s="12"/>
      <c r="C52" s="12"/>
      <c r="D52" s="12"/>
      <c r="E52" s="14"/>
    </row>
    <row r="53" spans="1:5" ht="13" x14ac:dyDescent="0.25">
      <c r="A53" s="13"/>
      <c r="B53" s="12"/>
      <c r="C53" s="12"/>
      <c r="D53" s="12"/>
      <c r="E53" s="14"/>
    </row>
    <row r="54" spans="1:5" ht="13" x14ac:dyDescent="0.25">
      <c r="A54" s="14"/>
      <c r="B54" s="12"/>
      <c r="C54" s="12"/>
      <c r="D54" s="12"/>
      <c r="E54" s="14"/>
    </row>
    <row r="55" spans="1:5" ht="13" x14ac:dyDescent="0.25">
      <c r="A55" s="14"/>
      <c r="B55" s="12"/>
      <c r="C55" s="12"/>
      <c r="D55" s="12"/>
      <c r="E55" s="14"/>
    </row>
    <row r="56" spans="1:5" ht="13" x14ac:dyDescent="0.25">
      <c r="A56" s="14"/>
      <c r="B56" s="12"/>
      <c r="C56" s="12"/>
      <c r="D56" s="12"/>
      <c r="E56" s="14"/>
    </row>
    <row r="57" spans="1:5" ht="13" x14ac:dyDescent="0.25">
      <c r="A57" s="14"/>
      <c r="B57" s="12"/>
      <c r="C57" s="12"/>
      <c r="D57" s="12"/>
      <c r="E57" s="14"/>
    </row>
    <row r="58" spans="1:5" ht="13" x14ac:dyDescent="0.25">
      <c r="A58" s="14"/>
      <c r="B58" s="12"/>
      <c r="C58" s="12"/>
      <c r="D58" s="12"/>
      <c r="E58" s="14"/>
    </row>
    <row r="59" spans="1:5" ht="13" x14ac:dyDescent="0.25">
      <c r="A59" s="13"/>
      <c r="B59" s="12"/>
      <c r="C59" s="12"/>
      <c r="D59" s="12"/>
      <c r="E59" s="14"/>
    </row>
    <row r="60" spans="1:5" ht="13" x14ac:dyDescent="0.25">
      <c r="A60" s="14"/>
      <c r="B60" s="12"/>
      <c r="C60" s="12"/>
      <c r="D60" s="12"/>
      <c r="E60" s="14"/>
    </row>
    <row r="61" spans="1:5" ht="13" x14ac:dyDescent="0.25">
      <c r="A61" s="14"/>
      <c r="B61" s="12"/>
      <c r="C61" s="12"/>
      <c r="D61" s="12"/>
      <c r="E61" s="14"/>
    </row>
    <row r="62" spans="1:5" ht="13" x14ac:dyDescent="0.25">
      <c r="A62" s="14"/>
      <c r="B62" s="12"/>
      <c r="C62" s="12"/>
      <c r="D62" s="12"/>
      <c r="E62" s="14"/>
    </row>
    <row r="63" spans="1:5" ht="13" x14ac:dyDescent="0.25">
      <c r="A63" s="14"/>
      <c r="B63" s="12"/>
      <c r="C63" s="12"/>
      <c r="D63" s="12"/>
      <c r="E63" s="14"/>
    </row>
    <row r="64" spans="1:5" ht="13" x14ac:dyDescent="0.25">
      <c r="A64" s="13"/>
      <c r="B64" s="12"/>
      <c r="C64" s="12"/>
      <c r="D64" s="12"/>
      <c r="E64" s="14"/>
    </row>
    <row r="65" spans="1:5" ht="13" x14ac:dyDescent="0.25">
      <c r="A65" s="14"/>
      <c r="B65" s="12"/>
      <c r="C65" s="12"/>
      <c r="D65" s="12"/>
      <c r="E65" s="14"/>
    </row>
    <row r="66" spans="1:5" ht="13" x14ac:dyDescent="0.25">
      <c r="A66" s="14"/>
      <c r="B66" s="12"/>
      <c r="C66" s="12"/>
      <c r="D66" s="12"/>
      <c r="E66" s="14"/>
    </row>
    <row r="67" spans="1:5" ht="13" x14ac:dyDescent="0.3">
      <c r="A67" s="14"/>
      <c r="B67" s="15"/>
      <c r="C67" s="16"/>
      <c r="D67" s="16"/>
      <c r="E67" s="14"/>
    </row>
    <row r="68" spans="1:5" ht="13" x14ac:dyDescent="0.3">
      <c r="A68" s="14"/>
      <c r="B68" s="15"/>
      <c r="C68" s="16"/>
      <c r="D68" s="16"/>
      <c r="E68" s="14"/>
    </row>
    <row r="69" spans="1:5" ht="13" x14ac:dyDescent="0.3">
      <c r="A69" s="13"/>
      <c r="B69" s="15"/>
      <c r="C69" s="16"/>
      <c r="D69" s="16"/>
      <c r="E69" s="14"/>
    </row>
    <row r="70" spans="1:5" x14ac:dyDescent="0.25">
      <c r="A70" s="14"/>
    </row>
  </sheetData>
  <sheetProtection sheet="1" objects="1" scenarios="1" selectLockedCells="1"/>
  <mergeCells count="12">
    <mergeCell ref="A40:E40"/>
    <mergeCell ref="A44:E44"/>
    <mergeCell ref="B2:E2"/>
    <mergeCell ref="A17:E18"/>
    <mergeCell ref="B33:B34"/>
    <mergeCell ref="C33:C34"/>
    <mergeCell ref="D33:D34"/>
    <mergeCell ref="E33:E34"/>
    <mergeCell ref="A6:E6"/>
    <mergeCell ref="A16:E16"/>
    <mergeCell ref="A32:E32"/>
    <mergeCell ref="A19:E19"/>
  </mergeCells>
  <phoneticPr fontId="0" type="noConversion"/>
  <dataValidations count="3">
    <dataValidation type="list" allowBlank="1" showDropDown="1" showInputMessage="1" showErrorMessage="1" errorTitle="Stopp" error="Hier können Sie nur ein &quot;x&quot; eingeben!" sqref="B7:D15 B22:D31 B20:D20 B35:D39 B41:D43 B45:D49" xr:uid="{00000000-0002-0000-0800-000000000000}">
      <formula1>x</formula1>
    </dataValidation>
    <dataValidation allowBlank="1" showInputMessage="1" showErrorMessage="1" promptTitle="Freies Feld" prompt="Hier können Sie ein eigenes Kriterium anführen!" sqref="A50 A31 A15 A39:A43" xr:uid="{00000000-0002-0000-0800-000001000000}"/>
    <dataValidation allowBlank="1" showInputMessage="1" showErrorMessage="1" promptTitle="Freies Feld, freie Grösse" prompt="Tipp: Manueller Zeilenumbruch mit &quot;Alt&quot; + &quot;Return&quot;!" sqref="E22:E31 E7:E15 E35:E39 E41:E43 E45:E49" xr:uid="{00000000-0002-0000-0800-000002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Medium,Standard"&amp;8Tierhaltung allgemein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7">
    <tabColor indexed="10"/>
    <pageSetUpPr fitToPage="1"/>
  </sheetPr>
  <dimension ref="A1:M55"/>
  <sheetViews>
    <sheetView showGridLines="0" showRowColHeaders="0" showZeros="0" zoomScale="120" zoomScaleNormal="120" workbookViewId="0">
      <selection activeCell="C19" sqref="C19"/>
    </sheetView>
  </sheetViews>
  <sheetFormatPr baseColWidth="10" defaultColWidth="11.453125" defaultRowHeight="12.5" x14ac:dyDescent="0.25"/>
  <cols>
    <col min="1" max="1" width="30.6328125" style="2" customWidth="1"/>
    <col min="2" max="2" width="5.54296875" style="3" customWidth="1"/>
    <col min="3" max="3" width="5.90625" style="3" customWidth="1"/>
    <col min="4" max="4" width="5" style="3" customWidth="1"/>
    <col min="5" max="5" width="6.08984375" style="3" customWidth="1"/>
    <col min="6" max="6" width="29.7265625" style="34" bestFit="1" customWidth="1"/>
    <col min="7" max="7" width="29.7265625" style="2" bestFit="1" customWidth="1"/>
    <col min="8" max="9" width="11.453125" style="2" customWidth="1"/>
    <col min="10" max="10" width="3.453125" style="2" customWidth="1"/>
    <col min="11" max="11" width="6" style="2" customWidth="1"/>
    <col min="12" max="12" width="11.453125" style="2" customWidth="1"/>
    <col min="13" max="13" width="9.54296875" style="2" customWidth="1"/>
    <col min="14" max="16384" width="11.453125" style="2"/>
  </cols>
  <sheetData>
    <row r="1" spans="1:8" s="5" customFormat="1" ht="24.9" customHeight="1" x14ac:dyDescent="0.35">
      <c r="A1" s="170" t="s">
        <v>21</v>
      </c>
      <c r="B1" s="171"/>
      <c r="C1" s="45"/>
      <c r="D1" s="45"/>
      <c r="E1" s="45"/>
      <c r="F1" s="53" t="s">
        <v>144</v>
      </c>
    </row>
    <row r="2" spans="1:8" ht="12.75" customHeight="1" x14ac:dyDescent="0.25">
      <c r="A2" s="450" t="str">
        <f>CONCATENATE(Listen!H11&amp;'Allg Daten'!G9)</f>
        <v xml:space="preserve">Betrieb:                      </v>
      </c>
      <c r="B2" s="451"/>
      <c r="C2" s="451"/>
      <c r="D2" s="451"/>
      <c r="E2" s="451"/>
      <c r="F2" s="452"/>
    </row>
    <row r="3" spans="1:8" ht="13" x14ac:dyDescent="0.25">
      <c r="A3" s="453" t="str">
        <f>CONCATENATE(Listen!H12&amp;'Allg Daten'!H28)</f>
        <v xml:space="preserve">Variante:                    </v>
      </c>
      <c r="B3" s="454"/>
      <c r="C3" s="454"/>
      <c r="D3" s="454"/>
      <c r="E3" s="454"/>
      <c r="F3" s="455"/>
    </row>
    <row r="4" spans="1:8" ht="13" x14ac:dyDescent="0.25">
      <c r="A4" s="453" t="str">
        <f>CONCATENATE(Listen!H10&amp;'Allg Daten'!E29&amp;Listen!H8&amp;Listen!H16&amp;'Allg Daten'!E28)</f>
        <v>Berechnungsjahr:     ;   Umstellungsbeginn: 01.01.</v>
      </c>
      <c r="B4" s="454"/>
      <c r="C4" s="454"/>
      <c r="D4" s="454"/>
      <c r="E4" s="454"/>
      <c r="F4" s="455"/>
    </row>
    <row r="5" spans="1:8" ht="13" x14ac:dyDescent="0.25">
      <c r="A5" s="373" t="str">
        <f>CONCATENATE(Listen!H14&amp;'Allg Daten'!D16&amp;Listen!H15)</f>
        <v xml:space="preserve">Datum Bericht:         </v>
      </c>
      <c r="B5" s="374"/>
      <c r="C5" s="374"/>
      <c r="D5" s="374"/>
      <c r="E5" s="374"/>
      <c r="F5" s="375"/>
    </row>
    <row r="6" spans="1:8" ht="20.149999999999999" customHeight="1" x14ac:dyDescent="0.3">
      <c r="A6" s="172" t="s">
        <v>89</v>
      </c>
      <c r="B6" s="173" t="s">
        <v>88</v>
      </c>
      <c r="C6" s="173" t="s">
        <v>87</v>
      </c>
      <c r="D6" s="174" t="s">
        <v>145</v>
      </c>
      <c r="E6" s="173" t="s">
        <v>85</v>
      </c>
      <c r="F6" s="238" t="s">
        <v>914</v>
      </c>
      <c r="G6" s="8"/>
    </row>
    <row r="7" spans="1:8" ht="14.15" customHeight="1" x14ac:dyDescent="0.25">
      <c r="A7" s="51" t="s">
        <v>86</v>
      </c>
      <c r="B7" s="175" t="s">
        <v>197</v>
      </c>
      <c r="C7" s="176"/>
      <c r="D7" s="177">
        <v>1</v>
      </c>
      <c r="E7" s="175">
        <f>C7*D7</f>
        <v>0</v>
      </c>
      <c r="F7" s="178"/>
      <c r="G7" s="26"/>
      <c r="H7" s="26"/>
    </row>
    <row r="8" spans="1:8" ht="14.15" customHeight="1" x14ac:dyDescent="0.25">
      <c r="A8" s="51" t="s">
        <v>20</v>
      </c>
      <c r="B8" s="175" t="s">
        <v>197</v>
      </c>
      <c r="C8" s="176"/>
      <c r="D8" s="177">
        <v>1</v>
      </c>
      <c r="E8" s="175">
        <f>C8*D8</f>
        <v>0</v>
      </c>
      <c r="F8" s="178"/>
      <c r="G8" s="26"/>
      <c r="H8" s="26"/>
    </row>
    <row r="9" spans="1:8" ht="14.15" customHeight="1" x14ac:dyDescent="0.25">
      <c r="A9" s="51" t="s">
        <v>594</v>
      </c>
      <c r="B9" s="175" t="s">
        <v>9</v>
      </c>
      <c r="C9" s="176"/>
      <c r="D9" s="177">
        <v>0.13</v>
      </c>
      <c r="E9" s="175">
        <f t="shared" ref="E9:E15" si="0">C9*D9</f>
        <v>0</v>
      </c>
      <c r="F9" s="178"/>
      <c r="G9" s="26"/>
      <c r="H9" s="26"/>
    </row>
    <row r="10" spans="1:8" ht="14.15" customHeight="1" x14ac:dyDescent="0.25">
      <c r="A10" s="51" t="s">
        <v>596</v>
      </c>
      <c r="B10" s="175" t="s">
        <v>9</v>
      </c>
      <c r="C10" s="176"/>
      <c r="D10" s="177">
        <v>0.33</v>
      </c>
      <c r="E10" s="175">
        <f t="shared" si="0"/>
        <v>0</v>
      </c>
      <c r="F10" s="178"/>
      <c r="G10" s="26"/>
      <c r="H10" s="26"/>
    </row>
    <row r="11" spans="1:8" ht="14.15" customHeight="1" x14ac:dyDescent="0.25">
      <c r="A11" s="51" t="s">
        <v>597</v>
      </c>
      <c r="B11" s="175" t="s">
        <v>9</v>
      </c>
      <c r="C11" s="176"/>
      <c r="D11" s="177">
        <v>0.4</v>
      </c>
      <c r="E11" s="175">
        <f t="shared" si="0"/>
        <v>0</v>
      </c>
      <c r="F11" s="178"/>
      <c r="G11" s="26"/>
      <c r="H11" s="26"/>
    </row>
    <row r="12" spans="1:8" ht="14.15" customHeight="1" x14ac:dyDescent="0.25">
      <c r="A12" s="51" t="s">
        <v>595</v>
      </c>
      <c r="B12" s="175" t="s">
        <v>9</v>
      </c>
      <c r="C12" s="176"/>
      <c r="D12" s="177">
        <v>0.6</v>
      </c>
      <c r="E12" s="175">
        <f t="shared" si="0"/>
        <v>0</v>
      </c>
      <c r="F12" s="178"/>
      <c r="G12" s="26"/>
      <c r="H12" s="26"/>
    </row>
    <row r="13" spans="1:8" ht="14.15" customHeight="1" x14ac:dyDescent="0.25">
      <c r="A13" s="51" t="s">
        <v>598</v>
      </c>
      <c r="B13" s="175" t="s">
        <v>9</v>
      </c>
      <c r="C13" s="176"/>
      <c r="D13" s="177">
        <v>0.13</v>
      </c>
      <c r="E13" s="175">
        <f t="shared" si="0"/>
        <v>0</v>
      </c>
      <c r="F13" s="178"/>
      <c r="G13" s="26"/>
      <c r="H13" s="26"/>
    </row>
    <row r="14" spans="1:8" ht="14.15" customHeight="1" x14ac:dyDescent="0.25">
      <c r="A14" s="51" t="s">
        <v>94</v>
      </c>
      <c r="B14" s="175" t="s">
        <v>9</v>
      </c>
      <c r="C14" s="176"/>
      <c r="D14" s="177">
        <v>0.4</v>
      </c>
      <c r="E14" s="175">
        <f t="shared" si="0"/>
        <v>0</v>
      </c>
      <c r="F14" s="178"/>
      <c r="G14" s="26"/>
      <c r="H14" s="26"/>
    </row>
    <row r="15" spans="1:8" ht="14.15" customHeight="1" x14ac:dyDescent="0.25">
      <c r="A15" s="179"/>
      <c r="B15" s="175" t="s">
        <v>197</v>
      </c>
      <c r="C15" s="176"/>
      <c r="D15" s="180"/>
      <c r="E15" s="175">
        <f t="shared" si="0"/>
        <v>0</v>
      </c>
      <c r="F15" s="178"/>
      <c r="G15" s="8"/>
    </row>
    <row r="16" spans="1:8" ht="14.15" customHeight="1" x14ac:dyDescent="0.3">
      <c r="A16" s="181" t="s">
        <v>599</v>
      </c>
      <c r="B16" s="182"/>
      <c r="C16" s="182"/>
      <c r="D16" s="183"/>
      <c r="E16" s="190"/>
      <c r="F16" s="95"/>
      <c r="G16" s="8"/>
    </row>
    <row r="17" spans="1:13" ht="14.15" customHeight="1" x14ac:dyDescent="0.25">
      <c r="A17" s="51" t="s">
        <v>202</v>
      </c>
      <c r="B17" s="175" t="s">
        <v>9</v>
      </c>
      <c r="C17" s="176"/>
      <c r="D17" s="177">
        <v>0.7</v>
      </c>
      <c r="E17" s="175">
        <f>C17*D17</f>
        <v>0</v>
      </c>
      <c r="F17" s="178"/>
      <c r="G17" s="8"/>
    </row>
    <row r="18" spans="1:13" ht="14.15" customHeight="1" x14ac:dyDescent="0.25">
      <c r="A18" s="456" t="s">
        <v>600</v>
      </c>
      <c r="B18" s="457"/>
      <c r="C18" s="457"/>
      <c r="D18" s="457"/>
      <c r="E18" s="457"/>
      <c r="F18" s="457"/>
      <c r="G18" s="8"/>
    </row>
    <row r="19" spans="1:13" ht="14.15" customHeight="1" x14ac:dyDescent="0.25">
      <c r="A19" s="51" t="s">
        <v>601</v>
      </c>
      <c r="B19" s="175" t="s">
        <v>9</v>
      </c>
      <c r="C19" s="176"/>
      <c r="D19" s="177">
        <v>0.7</v>
      </c>
      <c r="E19" s="177"/>
      <c r="F19" s="178"/>
      <c r="G19" s="8"/>
    </row>
    <row r="20" spans="1:13" ht="14.15" customHeight="1" x14ac:dyDescent="0.25">
      <c r="A20" s="51" t="s">
        <v>602</v>
      </c>
      <c r="B20" s="175" t="s">
        <v>9</v>
      </c>
      <c r="C20" s="176"/>
      <c r="D20" s="177">
        <v>0.5</v>
      </c>
      <c r="E20" s="177"/>
      <c r="F20" s="178"/>
      <c r="G20" s="8"/>
    </row>
    <row r="21" spans="1:13" ht="14.15" customHeight="1" x14ac:dyDescent="0.25">
      <c r="A21" s="51" t="s">
        <v>603</v>
      </c>
      <c r="B21" s="175" t="s">
        <v>9</v>
      </c>
      <c r="C21" s="176"/>
      <c r="D21" s="177">
        <v>0.3</v>
      </c>
      <c r="E21" s="177"/>
      <c r="F21" s="178"/>
      <c r="G21" s="8"/>
    </row>
    <row r="22" spans="1:13" ht="14.15" customHeight="1" x14ac:dyDescent="0.25">
      <c r="A22" s="188" t="s">
        <v>604</v>
      </c>
      <c r="B22"/>
      <c r="C22"/>
      <c r="D22"/>
      <c r="E22"/>
      <c r="F22"/>
      <c r="G22" s="8"/>
    </row>
    <row r="23" spans="1:13" ht="14.15" customHeight="1" x14ac:dyDescent="0.25">
      <c r="A23" s="51" t="s">
        <v>601</v>
      </c>
      <c r="B23" s="175" t="s">
        <v>9</v>
      </c>
      <c r="C23" s="176"/>
      <c r="D23" s="177">
        <v>0.35</v>
      </c>
      <c r="E23" s="175">
        <f>C23*D23</f>
        <v>0</v>
      </c>
      <c r="F23" s="178"/>
      <c r="G23" s="8"/>
    </row>
    <row r="24" spans="1:13" ht="14.15" customHeight="1" x14ac:dyDescent="0.25">
      <c r="A24" s="51" t="s">
        <v>602</v>
      </c>
      <c r="B24" s="175" t="s">
        <v>9</v>
      </c>
      <c r="C24" s="176"/>
      <c r="D24" s="177">
        <v>0.25</v>
      </c>
      <c r="E24" s="175">
        <f>C24*D24</f>
        <v>0</v>
      </c>
      <c r="F24" s="178"/>
      <c r="G24" s="8"/>
    </row>
    <row r="25" spans="1:13" ht="14.15" customHeight="1" x14ac:dyDescent="0.25">
      <c r="A25" s="51" t="s">
        <v>603</v>
      </c>
      <c r="B25" s="175" t="s">
        <v>9</v>
      </c>
      <c r="C25" s="176"/>
      <c r="D25" s="177">
        <v>0.15</v>
      </c>
      <c r="E25" s="175">
        <f>C25*D25</f>
        <v>0</v>
      </c>
      <c r="F25" s="178"/>
      <c r="G25" s="8"/>
    </row>
    <row r="26" spans="1:13" ht="14.15" customHeight="1" x14ac:dyDescent="0.25">
      <c r="A26" s="179"/>
      <c r="B26" s="175" t="s">
        <v>197</v>
      </c>
      <c r="C26" s="176"/>
      <c r="D26" s="180"/>
      <c r="E26" s="175">
        <f>D26*C26</f>
        <v>0</v>
      </c>
      <c r="F26" s="178"/>
      <c r="G26" s="8"/>
    </row>
    <row r="27" spans="1:13" ht="14.15" customHeight="1" x14ac:dyDescent="0.3">
      <c r="A27" s="181" t="s">
        <v>95</v>
      </c>
      <c r="B27" s="182"/>
      <c r="C27" s="182"/>
      <c r="D27" s="183"/>
      <c r="E27" s="81"/>
      <c r="F27" s="95"/>
      <c r="G27" s="8"/>
    </row>
    <row r="28" spans="1:13" ht="14.15" customHeight="1" x14ac:dyDescent="0.25">
      <c r="A28" s="51" t="s">
        <v>109</v>
      </c>
      <c r="B28" s="175" t="s">
        <v>9</v>
      </c>
      <c r="C28" s="176"/>
      <c r="D28" s="177">
        <v>0.25</v>
      </c>
      <c r="E28" s="175">
        <f t="shared" ref="E28:E34" si="1">C28*D28</f>
        <v>0</v>
      </c>
      <c r="F28" s="178"/>
      <c r="G28" s="8"/>
    </row>
    <row r="29" spans="1:13" ht="14.15" customHeight="1" x14ac:dyDescent="0.25">
      <c r="A29" s="51" t="s">
        <v>606</v>
      </c>
      <c r="B29" s="175" t="s">
        <v>9</v>
      </c>
      <c r="C29" s="176"/>
      <c r="D29" s="177">
        <v>0.17</v>
      </c>
      <c r="E29" s="175">
        <f t="shared" si="1"/>
        <v>0</v>
      </c>
      <c r="F29" s="178"/>
      <c r="G29" s="8"/>
    </row>
    <row r="30" spans="1:13" ht="14.15" customHeight="1" x14ac:dyDescent="0.25">
      <c r="A30" s="51" t="s">
        <v>108</v>
      </c>
      <c r="B30" s="175" t="s">
        <v>9</v>
      </c>
      <c r="C30" s="176"/>
      <c r="D30" s="177">
        <v>0.2</v>
      </c>
      <c r="E30" s="175">
        <f t="shared" si="1"/>
        <v>0</v>
      </c>
      <c r="F30" s="178"/>
      <c r="G30" s="8"/>
    </row>
    <row r="31" spans="1:13" ht="14.15" customHeight="1" x14ac:dyDescent="0.25">
      <c r="A31" s="51" t="s">
        <v>607</v>
      </c>
      <c r="B31" s="175" t="s">
        <v>9</v>
      </c>
      <c r="C31" s="176"/>
      <c r="D31" s="177">
        <v>0.17</v>
      </c>
      <c r="E31" s="175">
        <f t="shared" si="1"/>
        <v>0</v>
      </c>
      <c r="F31" s="178"/>
      <c r="G31" s="8"/>
      <c r="J31" s="20"/>
      <c r="M31" s="3"/>
    </row>
    <row r="32" spans="1:13" ht="14.15" customHeight="1" x14ac:dyDescent="0.25">
      <c r="A32" s="51" t="s">
        <v>608</v>
      </c>
      <c r="B32" s="175" t="s">
        <v>9</v>
      </c>
      <c r="C32" s="176"/>
      <c r="D32" s="177">
        <v>0.06</v>
      </c>
      <c r="E32" s="175">
        <f t="shared" si="1"/>
        <v>0</v>
      </c>
      <c r="F32" s="178"/>
      <c r="G32" s="8"/>
      <c r="J32" s="20"/>
      <c r="M32" s="3"/>
    </row>
    <row r="33" spans="1:13" ht="14.15" customHeight="1" x14ac:dyDescent="0.25">
      <c r="A33" s="51" t="s">
        <v>605</v>
      </c>
      <c r="B33" s="175" t="s">
        <v>9</v>
      </c>
      <c r="C33" s="176"/>
      <c r="D33" s="177">
        <v>0.03</v>
      </c>
      <c r="E33" s="175">
        <f t="shared" si="1"/>
        <v>0</v>
      </c>
      <c r="F33" s="178"/>
      <c r="G33" s="8"/>
      <c r="J33" s="20"/>
      <c r="M33" s="3"/>
    </row>
    <row r="34" spans="1:13" ht="14.15" customHeight="1" x14ac:dyDescent="0.25">
      <c r="A34" s="179"/>
      <c r="B34" s="175" t="s">
        <v>9</v>
      </c>
      <c r="C34" s="176"/>
      <c r="D34" s="180"/>
      <c r="E34" s="175">
        <f t="shared" si="1"/>
        <v>0</v>
      </c>
      <c r="F34" s="178"/>
      <c r="G34" s="8"/>
      <c r="J34" s="20"/>
      <c r="L34" s="10"/>
      <c r="M34" s="3"/>
    </row>
    <row r="35" spans="1:13" ht="14.15" customHeight="1" x14ac:dyDescent="0.3">
      <c r="A35" s="181" t="s">
        <v>91</v>
      </c>
      <c r="B35" s="182"/>
      <c r="C35" s="182"/>
      <c r="D35" s="183"/>
      <c r="E35" s="81"/>
      <c r="F35" s="95"/>
      <c r="G35" s="8"/>
      <c r="J35" s="20"/>
      <c r="L35" s="10"/>
      <c r="M35" s="3"/>
    </row>
    <row r="36" spans="1:13" ht="14.15" customHeight="1" x14ac:dyDescent="0.25">
      <c r="A36" s="51" t="s">
        <v>611</v>
      </c>
      <c r="B36" s="175" t="s">
        <v>9</v>
      </c>
      <c r="C36" s="176"/>
      <c r="D36" s="177">
        <v>0.55000000000000004</v>
      </c>
      <c r="E36" s="175">
        <f t="shared" ref="E36:E41" si="2">C36*D36</f>
        <v>0</v>
      </c>
      <c r="F36" s="178"/>
      <c r="G36" s="8"/>
    </row>
    <row r="37" spans="1:13" ht="14.15" customHeight="1" x14ac:dyDescent="0.25">
      <c r="A37" s="51" t="s">
        <v>610</v>
      </c>
      <c r="B37" s="175" t="s">
        <v>9</v>
      </c>
      <c r="C37" s="176"/>
      <c r="D37" s="177">
        <v>0.26</v>
      </c>
      <c r="E37" s="175">
        <f t="shared" si="2"/>
        <v>0</v>
      </c>
      <c r="F37" s="178"/>
      <c r="G37" s="8"/>
    </row>
    <row r="38" spans="1:13" ht="14.15" customHeight="1" x14ac:dyDescent="0.25">
      <c r="A38" s="51" t="s">
        <v>612</v>
      </c>
      <c r="B38" s="175" t="s">
        <v>9</v>
      </c>
      <c r="C38" s="176"/>
      <c r="D38" s="177">
        <v>0.06</v>
      </c>
      <c r="E38" s="175">
        <f t="shared" si="2"/>
        <v>0</v>
      </c>
      <c r="F38" s="178"/>
      <c r="G38" s="8"/>
    </row>
    <row r="39" spans="1:13" ht="14.15" customHeight="1" x14ac:dyDescent="0.25">
      <c r="A39" s="65" t="s">
        <v>96</v>
      </c>
      <c r="B39" s="175" t="s">
        <v>9</v>
      </c>
      <c r="C39" s="176"/>
      <c r="D39" s="177">
        <v>0.25</v>
      </c>
      <c r="E39" s="175">
        <f t="shared" si="2"/>
        <v>0</v>
      </c>
      <c r="F39" s="178"/>
      <c r="G39" s="8"/>
    </row>
    <row r="40" spans="1:13" ht="14.15" customHeight="1" x14ac:dyDescent="0.25">
      <c r="A40" s="51" t="s">
        <v>609</v>
      </c>
      <c r="B40" s="175" t="s">
        <v>9</v>
      </c>
      <c r="C40" s="176"/>
      <c r="D40" s="177">
        <v>0.17</v>
      </c>
      <c r="E40" s="175">
        <f t="shared" si="2"/>
        <v>0</v>
      </c>
      <c r="F40" s="178"/>
      <c r="G40" s="30"/>
    </row>
    <row r="41" spans="1:13" ht="14.15" customHeight="1" x14ac:dyDescent="0.25">
      <c r="A41" s="179"/>
      <c r="B41" s="175" t="s">
        <v>9</v>
      </c>
      <c r="C41" s="176"/>
      <c r="D41" s="180"/>
      <c r="E41" s="175">
        <f t="shared" si="2"/>
        <v>0</v>
      </c>
      <c r="F41" s="178"/>
      <c r="G41" s="30"/>
    </row>
    <row r="42" spans="1:13" ht="14.15" customHeight="1" x14ac:dyDescent="0.3">
      <c r="A42" s="181" t="s">
        <v>90</v>
      </c>
      <c r="B42" s="182"/>
      <c r="C42" s="182"/>
      <c r="D42" s="81"/>
      <c r="E42" s="81"/>
      <c r="F42" s="95"/>
      <c r="G42" s="30"/>
    </row>
    <row r="43" spans="1:13" ht="14.15" customHeight="1" x14ac:dyDescent="0.25">
      <c r="A43" s="51" t="s">
        <v>614</v>
      </c>
      <c r="B43" s="175" t="s">
        <v>197</v>
      </c>
      <c r="C43" s="176"/>
      <c r="D43" s="175">
        <v>0.01</v>
      </c>
      <c r="E43" s="175">
        <f>C43*D43</f>
        <v>0</v>
      </c>
      <c r="F43" s="178"/>
      <c r="G43" s="8"/>
    </row>
    <row r="44" spans="1:13" ht="14.15" customHeight="1" x14ac:dyDescent="0.25">
      <c r="A44" s="51" t="s">
        <v>615</v>
      </c>
      <c r="B44" s="175" t="s">
        <v>197</v>
      </c>
      <c r="C44" s="176"/>
      <c r="D44" s="175">
        <v>4.0000000000000001E-3</v>
      </c>
      <c r="E44" s="175">
        <f>C44*D44</f>
        <v>0</v>
      </c>
      <c r="F44" s="178"/>
      <c r="G44" s="8"/>
    </row>
    <row r="45" spans="1:13" ht="14.15" customHeight="1" x14ac:dyDescent="0.25">
      <c r="A45" s="51" t="s">
        <v>97</v>
      </c>
      <c r="B45" s="175" t="s">
        <v>197</v>
      </c>
      <c r="C45" s="176"/>
      <c r="D45" s="175">
        <v>4.0000000000000001E-3</v>
      </c>
      <c r="E45" s="175">
        <f>C45*D45</f>
        <v>0</v>
      </c>
      <c r="F45" s="178"/>
      <c r="G45" s="8"/>
    </row>
    <row r="46" spans="1:13" ht="14.15" customHeight="1" x14ac:dyDescent="0.25">
      <c r="A46" s="51" t="s">
        <v>101</v>
      </c>
      <c r="B46" s="175" t="s">
        <v>197</v>
      </c>
      <c r="C46" s="176"/>
      <c r="D46" s="175">
        <v>1.4999999999999999E-2</v>
      </c>
      <c r="E46" s="175">
        <f>C46*D46</f>
        <v>0</v>
      </c>
      <c r="F46" s="178"/>
      <c r="G46" s="8"/>
    </row>
    <row r="47" spans="1:13" ht="14.15" customHeight="1" x14ac:dyDescent="0.25">
      <c r="A47" s="179"/>
      <c r="B47" s="175" t="s">
        <v>197</v>
      </c>
      <c r="C47" s="176"/>
      <c r="D47" s="176"/>
      <c r="E47" s="175">
        <f>C47*D47</f>
        <v>0</v>
      </c>
      <c r="F47" s="178"/>
      <c r="G47" s="8"/>
    </row>
    <row r="48" spans="1:13" ht="14.15" customHeight="1" x14ac:dyDescent="0.3">
      <c r="A48" s="181" t="s">
        <v>616</v>
      </c>
      <c r="B48" s="184"/>
      <c r="C48" s="185"/>
      <c r="D48" s="185"/>
      <c r="E48" s="184"/>
      <c r="F48" s="186"/>
      <c r="G48" s="8"/>
    </row>
    <row r="49" spans="1:7" ht="14.15" customHeight="1" x14ac:dyDescent="0.25">
      <c r="A49" s="278" t="s">
        <v>613</v>
      </c>
      <c r="B49" s="175" t="s">
        <v>326</v>
      </c>
      <c r="C49" s="176"/>
      <c r="D49" s="279" t="s">
        <v>137</v>
      </c>
      <c r="E49" s="280" t="s">
        <v>137</v>
      </c>
      <c r="F49" s="178"/>
      <c r="G49" s="8"/>
    </row>
    <row r="50" spans="1:7" ht="12.75" customHeight="1" x14ac:dyDescent="0.25">
      <c r="A50" s="178"/>
      <c r="B50" s="175"/>
      <c r="C50" s="178"/>
      <c r="D50" s="178"/>
      <c r="E50" s="175">
        <f>C50*D50</f>
        <v>0</v>
      </c>
      <c r="F50" s="178"/>
      <c r="G50" s="28"/>
    </row>
    <row r="51" spans="1:7" ht="13" x14ac:dyDescent="0.3">
      <c r="A51" s="448" t="s">
        <v>198</v>
      </c>
      <c r="B51" s="449"/>
      <c r="C51" s="449"/>
      <c r="D51" s="449"/>
      <c r="E51" s="187">
        <f>SUM(E7:E47)</f>
        <v>0</v>
      </c>
      <c r="F51" s="95"/>
      <c r="G51" s="28"/>
    </row>
    <row r="52" spans="1:7" x14ac:dyDescent="0.25">
      <c r="A52" s="31"/>
      <c r="B52" s="32"/>
      <c r="C52" s="32"/>
      <c r="D52" s="32"/>
      <c r="E52" s="32"/>
      <c r="F52" s="33"/>
      <c r="G52" s="28"/>
    </row>
    <row r="53" spans="1:7" x14ac:dyDescent="0.25">
      <c r="A53" s="31"/>
      <c r="B53" s="32"/>
      <c r="C53" s="32"/>
      <c r="D53" s="32"/>
      <c r="E53" s="32"/>
      <c r="F53" s="33"/>
      <c r="G53" s="8"/>
    </row>
    <row r="54" spans="1:7" x14ac:dyDescent="0.25">
      <c r="A54" s="8"/>
      <c r="B54" s="9"/>
      <c r="C54" s="9"/>
      <c r="D54" s="9"/>
      <c r="E54" s="9"/>
      <c r="F54" s="6"/>
      <c r="G54" s="8"/>
    </row>
    <row r="55" spans="1:7" x14ac:dyDescent="0.25">
      <c r="G55" s="8"/>
    </row>
  </sheetData>
  <sheetProtection sheet="1" objects="1" scenarios="1" selectLockedCells="1"/>
  <mergeCells count="6">
    <mergeCell ref="A51:D51"/>
    <mergeCell ref="A2:F2"/>
    <mergeCell ref="A3:F3"/>
    <mergeCell ref="A4:F4"/>
    <mergeCell ref="A5:F5"/>
    <mergeCell ref="A18:F18"/>
  </mergeCells>
  <phoneticPr fontId="0" type="noConversion"/>
  <dataValidations xWindow="1127" yWindow="290" count="13">
    <dataValidation allowBlank="1" showInputMessage="1" showErrorMessage="1" promptTitle="Andere Rindviehkategorie" prompt="Wird bei der Berechnung des konv. Futterverzehrs den Mutterkühen / Mastvieh zugerechnet." sqref="A15" xr:uid="{00000000-0002-0000-0900-000002000000}"/>
    <dataValidation allowBlank="1" showInputMessage="1" showErrorMessage="1" promptTitle="Andere Schweinekategorie" prompt="Wird bei der Brechnung des konv. Futterverzehrs den Mastschweinen zugerechnet." sqref="A41" xr:uid="{00000000-0002-0000-0900-000003000000}"/>
    <dataValidation type="decimal" allowBlank="1" showInputMessage="1" showErrorMessage="1" errorTitle="Hier nur Zahl eingeben" error="Bitte hier nur eine Zahl eingeben!" promptTitle="Stück eigeben!" prompt="Bitte hier die Stückzahl eingeben (und nicht GVE)!" sqref="C43:C48 C28:C34 C17 C19:C26 C8:C15" xr:uid="{00000000-0002-0000-0900-000004000000}">
      <formula1>1</formula1>
      <formula2>1000000</formula2>
    </dataValidation>
    <dataValidation allowBlank="1" showInputMessage="1" showErrorMessage="1" promptTitle="Andere Geflügelkategorie" prompt="Wird bei der Berechnung des konv. Futterverzehrs der gesamten Geflügelgruppe zugerechnet." sqref="A47" xr:uid="{00000000-0002-0000-0900-000005000000}"/>
    <dataValidation allowBlank="1" showInputMessage="1" showErrorMessage="1" promptTitle="Andere Pferdekategorie" prompt="Wird bei der Berechnung des konv. Futterverzehrs der gesamten Pferdegruppe zugerechnet." sqref="A26" xr:uid="{00000000-0002-0000-0900-000006000000}"/>
    <dataValidation allowBlank="1" showInputMessage="1" showErrorMessage="1" promptTitle="Andere Kategorie" prompt="Wird bei der Berechnung des konv. Futterverzehrs der gesamten Gruppe der &quot;Kleinen Wiederkäuer&quot; zugerechnet." sqref="A34" xr:uid="{00000000-0002-0000-0900-000007000000}"/>
    <dataValidation type="decimal" allowBlank="1" showInputMessage="1" showErrorMessage="1" errorTitle="Hier nur Zahl eingeben!" error="In dieses Fels sind nur Zahlen oder Dezimalzahlen einzugeben." promptTitle="GVE-Faktor eintragen!" prompt="Bitte den Faktor anhand von Unterlagen &quot;z.B. Wirzkalender&quot; feststellen oder einschätzen und eintragen." sqref="D15 D41 D34 D26 D47:D48" xr:uid="{00000000-0002-0000-0900-000008000000}">
      <formula1>0</formula1>
      <formula2>10</formula2>
    </dataValidation>
    <dataValidation allowBlank="1" showInputMessage="1" showErrorMessage="1" promptTitle="System spielt keine Rolle!" prompt="Das Aufstallungssystem spielt für die Gülleraumberechnung keine Rolle. Das Eintragen ist deshalb fakultativ." sqref="F22" xr:uid="{00000000-0002-0000-0900-000009000000}"/>
    <dataValidation type="decimal" allowBlank="1" showInputMessage="1" showErrorMessage="1" errorTitle="Hier nur Zahl eingeben" error="Bitte hier nur eine Zahl eingeben!" promptTitle="Stück eigeben!" prompt="Bitte hier die Stückzahl eingeben (und nicht GVE)!_x000a_1 Kuh = 1 GVE (für die Berechnung des konv. Futterverzehrs wird die GVE-Zahl mittels Stalldurchschnitt automatisch angepasst)." sqref="C7:C8" xr:uid="{00000000-0002-0000-0900-00000A000000}">
      <formula1>0</formula1>
      <formula2>1000000</formula2>
    </dataValidation>
    <dataValidation type="list" allowBlank="1" showInputMessage="1" showErrorMessage="1" sqref="B15" xr:uid="{00000000-0002-0000-0900-00000B000000}">
      <formula1>Stückplatz</formula1>
    </dataValidation>
    <dataValidation type="decimal" allowBlank="1" showInputMessage="1" showErrorMessage="1" errorTitle="Hier nur Zahl eingeben" error="Bitte hier nur eine Zahl eingeben!" promptTitle="Anzahl Völker eingeben!" prompt="Hier die Anzahl Völker eingeben. Sie wird benötigt für die Aktivierung einer Massnahme unter &quot;Biodiversiät&quot; (ab 3 Völker)." sqref="C49" xr:uid="{00000000-0002-0000-0900-00000D000000}">
      <formula1>1</formula1>
      <formula2>1000000</formula2>
    </dataValidation>
    <dataValidation allowBlank="1" showInputMessage="1" showErrorMessage="1" promptTitle="Kein GVE-Faktor!" prompt="Für Bienen gibt es keinen GVE-Faktor." sqref="D49" xr:uid="{00000000-0002-0000-0900-00000E000000}"/>
    <dataValidation allowBlank="1" showInputMessage="1" showErrorMessage="1" promptTitle="Keine GVE-Berechnung!" prompt="Für Bienen wird keine GVE-Berechnung gemacht." sqref="E49" xr:uid="{00000000-0002-0000-0900-00000F000000}"/>
  </dataValidations>
  <pageMargins left="0.78740157480314965" right="0.47244094488188981" top="0.59055118110236227" bottom="0.78740157480314965" header="0.51181102362204722" footer="0.59055118110236227"/>
  <pageSetup paperSize="9" fitToHeight="5" orientation="portrait" r:id="rId1"/>
  <headerFooter alignWithMargins="0">
    <oddFooter>&amp;L&amp;"Function Pro Medium,Standard"&amp;8Checkliste 2026&amp;R&amp;"Function Pro Medium,Standard"&amp;8Tiebestand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33</vt:i4>
      </vt:variant>
      <vt:variant>
        <vt:lpstr>Benannte Bereiche</vt:lpstr>
      </vt:variant>
      <vt:variant>
        <vt:i4>105</vt:i4>
      </vt:variant>
    </vt:vector>
  </HeadingPairs>
  <TitlesOfParts>
    <vt:vector size="138" baseType="lpstr">
      <vt:lpstr>Allg Daten</vt:lpstr>
      <vt:lpstr>Zusf</vt:lpstr>
      <vt:lpstr>Gesamtbetrieb</vt:lpstr>
      <vt:lpstr>AK Masch Bau</vt:lpstr>
      <vt:lpstr>Flächen und Biodiv</vt:lpstr>
      <vt:lpstr>Biodiversitätsmassn</vt:lpstr>
      <vt:lpstr>FF</vt:lpstr>
      <vt:lpstr>Tierh allg</vt:lpstr>
      <vt:lpstr>Tierbestand</vt:lpstr>
      <vt:lpstr>Rindvieh</vt:lpstr>
      <vt:lpstr>Schweine</vt:lpstr>
      <vt:lpstr>Pferde</vt:lpstr>
      <vt:lpstr>Schafe</vt:lpstr>
      <vt:lpstr>Ziegen</vt:lpstr>
      <vt:lpstr>Kaninchen</vt:lpstr>
      <vt:lpstr>Legeh</vt:lpstr>
      <vt:lpstr>Poulet</vt:lpstr>
      <vt:lpstr>Truten</vt:lpstr>
      <vt:lpstr>Wachteln</vt:lpstr>
      <vt:lpstr>Tauben</vt:lpstr>
      <vt:lpstr>Bienen</vt:lpstr>
      <vt:lpstr>Insekten</vt:lpstr>
      <vt:lpstr>Aquakultur</vt:lpstr>
      <vt:lpstr>Pflanzen allg</vt:lpstr>
      <vt:lpstr>Gemüse</vt:lpstr>
      <vt:lpstr>Obst</vt:lpstr>
      <vt:lpstr>Reben</vt:lpstr>
      <vt:lpstr>Pilze</vt:lpstr>
      <vt:lpstr>Zierpfl</vt:lpstr>
      <vt:lpstr>W'sammlung</vt:lpstr>
      <vt:lpstr>Verm Hofver</vt:lpstr>
      <vt:lpstr>Impressum</vt:lpstr>
      <vt:lpstr>Listen</vt:lpstr>
      <vt:lpstr>AbwasserZimmer</vt:lpstr>
      <vt:lpstr>Anrede</vt:lpstr>
      <vt:lpstr>Besitzverh</vt:lpstr>
      <vt:lpstr>Bewirtschaftung</vt:lpstr>
      <vt:lpstr>Bodentyp</vt:lpstr>
      <vt:lpstr>'AK Masch Bau'!Druckbereich</vt:lpstr>
      <vt:lpstr>'Allg Daten'!Druckbereich</vt:lpstr>
      <vt:lpstr>Aquakultur!Druckbereich</vt:lpstr>
      <vt:lpstr>Bienen!Druckbereich</vt:lpstr>
      <vt:lpstr>Biodiversitätsmassn!Druckbereich</vt:lpstr>
      <vt:lpstr>FF!Druckbereich</vt:lpstr>
      <vt:lpstr>'Flächen und Biodiv'!Druckbereich</vt:lpstr>
      <vt:lpstr>Gemüse!Druckbereich</vt:lpstr>
      <vt:lpstr>Gesamtbetrieb!Druckbereich</vt:lpstr>
      <vt:lpstr>Impressum!Druckbereich</vt:lpstr>
      <vt:lpstr>Insekten!Druckbereich</vt:lpstr>
      <vt:lpstr>Kaninchen!Druckbereich</vt:lpstr>
      <vt:lpstr>Legeh!Druckbereich</vt:lpstr>
      <vt:lpstr>Obst!Druckbereich</vt:lpstr>
      <vt:lpstr>Pferde!Druckbereich</vt:lpstr>
      <vt:lpstr>Pilze!Druckbereich</vt:lpstr>
      <vt:lpstr>Poulet!Druckbereich</vt:lpstr>
      <vt:lpstr>Reben!Druckbereich</vt:lpstr>
      <vt:lpstr>Rindvieh!Druckbereich</vt:lpstr>
      <vt:lpstr>Schafe!Druckbereich</vt:lpstr>
      <vt:lpstr>Schweine!Druckbereich</vt:lpstr>
      <vt:lpstr>Tauben!Druckbereich</vt:lpstr>
      <vt:lpstr>Tierbestand!Druckbereich</vt:lpstr>
      <vt:lpstr>'Tierh allg'!Druckbereich</vt:lpstr>
      <vt:lpstr>Truten!Druckbereich</vt:lpstr>
      <vt:lpstr>'Verm Hofver'!Druckbereich</vt:lpstr>
      <vt:lpstr>Wachteln!Druckbereich</vt:lpstr>
      <vt:lpstr>'W''sammlung'!Druckbereich</vt:lpstr>
      <vt:lpstr>Ziegen!Druckbereich</vt:lpstr>
      <vt:lpstr>Zierpfl!Druckbereich</vt:lpstr>
      <vt:lpstr>Zusf!Druckbereich</vt:lpstr>
      <vt:lpstr>Exposition</vt:lpstr>
      <vt:lpstr>FutterPferde</vt:lpstr>
      <vt:lpstr>FutterSchweine</vt:lpstr>
      <vt:lpstr>KonvFutter</vt:lpstr>
      <vt:lpstr>'AK Masch Bau'!Print_Area</vt:lpstr>
      <vt:lpstr>'Allg Daten'!Print_Area</vt:lpstr>
      <vt:lpstr>Aquakultur!Print_Area</vt:lpstr>
      <vt:lpstr>Bienen!Print_Area</vt:lpstr>
      <vt:lpstr>Biodiversitätsmassn!Print_Area</vt:lpstr>
      <vt:lpstr>FF!Print_Area</vt:lpstr>
      <vt:lpstr>'Flächen und Biodiv'!Print_Area</vt:lpstr>
      <vt:lpstr>Gemüse!Print_Area</vt:lpstr>
      <vt:lpstr>Gesamtbetrieb!Print_Area</vt:lpstr>
      <vt:lpstr>Impressum!Print_Area</vt:lpstr>
      <vt:lpstr>Insekten!Print_Area</vt:lpstr>
      <vt:lpstr>Kaninchen!Print_Area</vt:lpstr>
      <vt:lpstr>Legeh!Print_Area</vt:lpstr>
      <vt:lpstr>Obst!Print_Area</vt:lpstr>
      <vt:lpstr>Pferde!Print_Area</vt:lpstr>
      <vt:lpstr>'Pflanzen allg'!Print_Area</vt:lpstr>
      <vt:lpstr>Pilze!Print_Area</vt:lpstr>
      <vt:lpstr>Poulet!Print_Area</vt:lpstr>
      <vt:lpstr>Reben!Print_Area</vt:lpstr>
      <vt:lpstr>Rindvieh!Print_Area</vt:lpstr>
      <vt:lpstr>Schafe!Print_Area</vt:lpstr>
      <vt:lpstr>Schweine!Print_Area</vt:lpstr>
      <vt:lpstr>Tauben!Print_Area</vt:lpstr>
      <vt:lpstr>Tierbestand!Print_Area</vt:lpstr>
      <vt:lpstr>'Tierh allg'!Print_Area</vt:lpstr>
      <vt:lpstr>Truten!Print_Area</vt:lpstr>
      <vt:lpstr>'Verm Hofver'!Print_Area</vt:lpstr>
      <vt:lpstr>Wachteln!Print_Area</vt:lpstr>
      <vt:lpstr>'W''sammlung'!Print_Area</vt:lpstr>
      <vt:lpstr>Ziegen!Print_Area</vt:lpstr>
      <vt:lpstr>Zierpfl!Print_Area</vt:lpstr>
      <vt:lpstr>Zusf!Print_Area</vt:lpstr>
      <vt:lpstr>'AK Masch Bau'!Print_Titles</vt:lpstr>
      <vt:lpstr>Aquakultur!Print_Titles</vt:lpstr>
      <vt:lpstr>Bienen!Print_Titles</vt:lpstr>
      <vt:lpstr>Biodiversitätsmassn!Print_Titles</vt:lpstr>
      <vt:lpstr>Gemüse!Print_Titles</vt:lpstr>
      <vt:lpstr>Gesamtbetrieb!Print_Titles</vt:lpstr>
      <vt:lpstr>Insekten!Print_Titles</vt:lpstr>
      <vt:lpstr>Kaninchen!Print_Titles</vt:lpstr>
      <vt:lpstr>Legeh!Print_Titles</vt:lpstr>
      <vt:lpstr>Obst!Print_Titles</vt:lpstr>
      <vt:lpstr>Pferde!Print_Titles</vt:lpstr>
      <vt:lpstr>'Pflanzen allg'!Print_Titles</vt:lpstr>
      <vt:lpstr>Pilze!Print_Titles</vt:lpstr>
      <vt:lpstr>Poulet!Print_Titles</vt:lpstr>
      <vt:lpstr>Reben!Print_Titles</vt:lpstr>
      <vt:lpstr>Rindvieh!Print_Titles</vt:lpstr>
      <vt:lpstr>Schafe!Print_Titles</vt:lpstr>
      <vt:lpstr>Schweine!Print_Titles</vt:lpstr>
      <vt:lpstr>Tauben!Print_Titles</vt:lpstr>
      <vt:lpstr>'Tierh allg'!Print_Titles</vt:lpstr>
      <vt:lpstr>Truten!Print_Titles</vt:lpstr>
      <vt:lpstr>'Verm Hofver'!Print_Titles</vt:lpstr>
      <vt:lpstr>Wachteln!Print_Titles</vt:lpstr>
      <vt:lpstr>'W''sammlung'!Print_Titles</vt:lpstr>
      <vt:lpstr>Ziegen!Print_Titles</vt:lpstr>
      <vt:lpstr>Zierpfl!Print_Titles</vt:lpstr>
      <vt:lpstr>Zusf!Print_Titles</vt:lpstr>
      <vt:lpstr>Silozone</vt:lpstr>
      <vt:lpstr>Stallsystem</vt:lpstr>
      <vt:lpstr>StallsystemSchweine</vt:lpstr>
      <vt:lpstr>Stückplatz</vt:lpstr>
      <vt:lpstr>x</vt:lpstr>
      <vt:lpstr>Zone</vt:lpstr>
    </vt:vector>
  </TitlesOfParts>
  <Company>FiBL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Checkliste für die Umstellungsberatung</dc:title>
  <dc:creator>FiBL;Res Schmutz</dc:creator>
  <cp:lastModifiedBy>Teuber Rike</cp:lastModifiedBy>
  <cp:lastPrinted>2026-04-09T07:32:26Z</cp:lastPrinted>
  <dcterms:created xsi:type="dcterms:W3CDTF">2002-03-26T19:59:37Z</dcterms:created>
  <dcterms:modified xsi:type="dcterms:W3CDTF">2026-04-20T10:28:31Z</dcterms:modified>
</cp:coreProperties>
</file>